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חוברת_עבודה_זו"/>
  <bookViews>
    <workbookView xWindow="32767" yWindow="32767" windowWidth="17256" windowHeight="5664" activeTab="0"/>
  </bookViews>
  <sheets>
    <sheet name="כתב כמויות מרכז" sheetId="1" r:id="rId1"/>
  </sheets>
  <definedNames>
    <definedName name="_xlnm.Print_Area" localSheetId="0">'כתב כמויות מרכז'!$A$1:$I$303</definedName>
  </definedNames>
  <calcPr fullCalcOnLoad="1"/>
</workbook>
</file>

<file path=xl/comments1.xml><?xml version="1.0" encoding="utf-8"?>
<comments xmlns="http://schemas.openxmlformats.org/spreadsheetml/2006/main">
  <authors>
    <author>IP</author>
  </authors>
  <commentList>
    <comment ref="E275" authorId="0">
      <text>
        <r>
          <rPr>
            <b/>
            <sz val="9"/>
            <rFont val="Tahoma"/>
            <family val="2"/>
          </rPr>
          <t>IP:</t>
        </r>
        <r>
          <rPr>
            <sz val="9"/>
            <rFont val="Tahoma"/>
            <family val="2"/>
          </rPr>
          <t xml:space="preserve">
יש להציב במשבצת זו בלבד את האחוז המוצע יחסית לסך עלות המערכת</t>
        </r>
      </text>
    </comment>
    <comment ref="E276" authorId="0">
      <text>
        <r>
          <rPr>
            <b/>
            <sz val="9"/>
            <rFont val="Tahoma"/>
            <family val="2"/>
          </rPr>
          <t>IP:</t>
        </r>
        <r>
          <rPr>
            <sz val="9"/>
            <rFont val="Tahoma"/>
            <family val="2"/>
          </rPr>
          <t xml:space="preserve">
יש להציב במשבצת זו בלבד את האחוז המוצע יחסית לסך עלות המערכת</t>
        </r>
      </text>
    </comment>
  </commentList>
</comments>
</file>

<file path=xl/sharedStrings.xml><?xml version="1.0" encoding="utf-8"?>
<sst xmlns="http://schemas.openxmlformats.org/spreadsheetml/2006/main" count="555" uniqueCount="322">
  <si>
    <t xml:space="preserve">תאור </t>
  </si>
  <si>
    <t>יחידה</t>
  </si>
  <si>
    <t>קומפ'</t>
  </si>
  <si>
    <t>יח'</t>
  </si>
  <si>
    <t xml:space="preserve">מס"ד </t>
  </si>
  <si>
    <t>חווט 6005 כולל צנרת (מחיר עבור מטר רץ) להתקנה פנימית</t>
  </si>
  <si>
    <t>חווט 6005 כולל צנרת (מחיר עבור מטר רץ) להתקנה חיצונית</t>
  </si>
  <si>
    <t xml:space="preserve">מחיר יח' ₪ לא כולל מע"מ </t>
  </si>
  <si>
    <t>צנרת מרירון או מריכף לתנאי חוץ 23 מ"מ (מחיר עבור מטר רץ)</t>
  </si>
  <si>
    <t>צנרת מרירון או מריכף לתנאי פנים 23 מ"מ (מחיר עבור מטר רץ)</t>
  </si>
  <si>
    <t xml:space="preserve">זיווד למצלמות קבועות מסוג גוף כדוגמת  VERSO HI-POE IPM  VIDEOTEC או שוו"ע מיועד לתנאי חוץ אנטי וונדאלי ברמת IK10, 8.2.1. עשוי פוליקרבונט או פיברגלס משוריין, מחמם ומאורר מבוקרים ע"י תרמוסטט, כרטיס POE פנימי (בתוך הזיווד) לחלוקת מתחים לאביזרי המיגון (מאורר ומפשיר אדים), סוכך שמש Sun Shroud,  תקן IP66/IP67 לפחות או NEMA 4X.
</t>
  </si>
  <si>
    <t xml:space="preserve">א. </t>
  </si>
  <si>
    <t xml:space="preserve">ב. </t>
  </si>
  <si>
    <t>אספקה והתקנה של רשיון עמדת צפייה לניהול, צפייה במצלמות ובהקלטות עד 4 מסכים, מטריצה וירטואלית.</t>
  </si>
  <si>
    <t>חווט כבל תקשורת  CAT 7 (מחיר עבור מטר רץ) להתקנה חיצונית</t>
  </si>
  <si>
    <t>הרכישה למערכות חדשות ככל שידרש תבוצע באמצעות הזמנת עבודה חתומה ע"י מורשה חתימה</t>
  </si>
  <si>
    <t>א. סופי</t>
  </si>
  <si>
    <t xml:space="preserve">ב.סופי </t>
  </si>
  <si>
    <t>ד. סופי</t>
  </si>
  <si>
    <t>חתימת + חותמת המציע _________________</t>
  </si>
  <si>
    <t>מערכת גילוי פריצה</t>
  </si>
  <si>
    <r>
      <t>מערכת גילוי א.א אקטיבי עד 10 מ' (</t>
    </r>
    <r>
      <rPr>
        <sz val="12"/>
        <color indexed="8"/>
        <rFont val="David"/>
        <family val="2"/>
      </rPr>
      <t>Outdoor)</t>
    </r>
  </si>
  <si>
    <r>
      <t>מערכת גילוי א.א אקטיבי ל - 20 מ' (</t>
    </r>
    <r>
      <rPr>
        <sz val="12"/>
        <color indexed="8"/>
        <rFont val="David"/>
        <family val="2"/>
      </rPr>
      <t>Outdoor)</t>
    </r>
  </si>
  <si>
    <r>
      <t>מערכת גילוי א.א אקטיבי ל - 50 מ' (</t>
    </r>
    <r>
      <rPr>
        <sz val="12"/>
        <color indexed="8"/>
        <rFont val="David"/>
        <family val="2"/>
      </rPr>
      <t>Outdoor)</t>
    </r>
  </si>
  <si>
    <r>
      <t>מערכת גילוי א.א אקטיבי ל - 80 מ' (</t>
    </r>
    <r>
      <rPr>
        <sz val="12"/>
        <color indexed="8"/>
        <rFont val="David"/>
        <family val="2"/>
      </rPr>
      <t>Outdoor)</t>
    </r>
  </si>
  <si>
    <r>
      <t>מערכת גילוי א.א אקטיבי ל - 100 מ' (</t>
    </r>
    <r>
      <rPr>
        <sz val="12"/>
        <color indexed="8"/>
        <rFont val="David"/>
        <family val="2"/>
      </rPr>
      <t>Outdoor)</t>
    </r>
  </si>
  <si>
    <t>גלאי זעזועים</t>
  </si>
  <si>
    <t>סה"כ מערכת גילוי פריצה</t>
  </si>
  <si>
    <t>יצרן</t>
  </si>
  <si>
    <t>דגם</t>
  </si>
  <si>
    <t>צופר + נצנץ להתקנה חיצונית</t>
  </si>
  <si>
    <t>שנה</t>
  </si>
  <si>
    <t>מסך "55 Full HD כחלק ממערך קיר מסכים כמפורט במפרט הטכני המחיר כולל כל החיווט הנדרש זרוע popup וכל הנדרש להתקנה והפעלה מלאה.</t>
  </si>
  <si>
    <r>
      <t xml:space="preserve">הערה: כל הפריטים המוצעים יהיו מוצרי מותג מוכר, המשווק בישראל ב 5 שנים האחרונות. </t>
    </r>
    <r>
      <rPr>
        <b/>
        <sz val="12"/>
        <color indexed="8"/>
        <rFont val="David"/>
        <family val="2"/>
      </rPr>
      <t>המחירים כוללים אספקה והתקנה כבילה וחיווט במחיר אביזר הקצה הפעלה והדרכה</t>
    </r>
  </si>
  <si>
    <t xml:space="preserve">תחנת עבודה לרשת בטחון הכוללת 3 צגי "24 Full HD  עבור כל תחנה וכל הנדרש לחיבור והפעלה עם הרשת וכן רשיונות כנדרש </t>
  </si>
  <si>
    <t xml:space="preserve">תחנת עבודה לרשת בטחון הכוללת  צג "27 Full HD  עבור כל תחנה וכל הנדרש לחיבור והפעלה עם הרשת וכן רשיונות כנדרש </t>
  </si>
  <si>
    <t>מערכת הגנת סייבר לרשת הביטחון</t>
  </si>
  <si>
    <t>סה"כ מערכת הגנת סייבר לרשת הביטחון</t>
  </si>
  <si>
    <t>כולל מע"מ</t>
  </si>
  <si>
    <t>קומפלט</t>
  </si>
  <si>
    <t>זרוע לגלאי אקטיבי</t>
  </si>
  <si>
    <t xml:space="preserve">מטר </t>
  </si>
  <si>
    <t>מערכת ניתוח וידאו AI מבוססת שרת - רישיון ערוץ וידאו</t>
  </si>
  <si>
    <t>שרת מערכת ניתוח וידאו לשחזור והיתוך וידאו (סינופסיס) כדוגמת Briefcam או שוו"ע מאושר</t>
  </si>
  <si>
    <t>רשיון תוכנה לערוץ וידאו עבור מערכת ניתוח וידאו לשחזור והיתוך וידאו (סינופסיס) כדוגמת Briefcam או שוו"ע מאושר</t>
  </si>
  <si>
    <t>תורן עץ 6 מ' ע"ג קוביית בטון יבילה</t>
  </si>
  <si>
    <t>מיגון בפני טיפוס על עמוד (בהתאמה לקוטר העמוד)</t>
  </si>
  <si>
    <t>כבל פלדה למתיחה כולל אביזריה תלייה, מתיחה וקיבוע תשתיות</t>
  </si>
  <si>
    <t>מצלמה סמויה להתקנה חיצונית בארון או עמוד</t>
  </si>
  <si>
    <t>מצלמה סמויה מוסוויית כאבן - כולל מצברים ויח' שידור</t>
  </si>
  <si>
    <t>מצלמת ציידים כולל סוללה ויח' שידור</t>
  </si>
  <si>
    <r>
      <t>מצלמת IP קבועה פנימית צינור (Bullet) או כיפתית (Dome)</t>
    </r>
    <r>
      <rPr>
        <sz val="12"/>
        <color indexed="8"/>
        <rFont val="David"/>
        <family val="2"/>
      </rPr>
      <t xml:space="preserve">
</t>
    </r>
  </si>
  <si>
    <r>
      <t>מצלמת IP קבועה חיצונית כיפתית קטנה (Mini Dome)</t>
    </r>
    <r>
      <rPr>
        <sz val="12"/>
        <color indexed="8"/>
        <rFont val="David"/>
        <family val="2"/>
      </rPr>
      <t xml:space="preserve">
</t>
    </r>
  </si>
  <si>
    <r>
      <t>מצלמת IP קבועה חיצונית צינור (Bullet) או כיפתית  4K (Dome)</t>
    </r>
    <r>
      <rPr>
        <sz val="12"/>
        <color indexed="8"/>
        <rFont val="David"/>
        <family val="2"/>
      </rPr>
      <t xml:space="preserve">
</t>
    </r>
  </si>
  <si>
    <t xml:space="preserve">פירוק והתקנה מחדש של מצלמה קיימת או כל אביזר קצה קיים </t>
  </si>
  <si>
    <t>ביצוע סקר אלחוט לחיבור בין אתר קצה למוקד כולל עד 2 נקודות ממסר</t>
  </si>
  <si>
    <t>חשמל</t>
  </si>
  <si>
    <t>מערכת UPS 1KVA לארון חיצוני</t>
  </si>
  <si>
    <t>מערכת UPS 2KVA לארון חיצוני</t>
  </si>
  <si>
    <t>מערכת UPS 3KVA למסד indoor</t>
  </si>
  <si>
    <t>מערכת UPS 6KVA למסדר indoor</t>
  </si>
  <si>
    <t>מצבר 12Ah 6V לזיווד בארונות מערכות גילוי פריצה ובקרת כניסה</t>
  </si>
  <si>
    <t>תוספת רכיבים למערכת טעינת מצברים והפיכתה למערכת סולרית ל-12 שעות גיבוי</t>
  </si>
  <si>
    <t>מצלמות IP, כריזה ואביזרים נילווים</t>
  </si>
  <si>
    <t>מכ"מ לטווח 250 מ' כדוגמת Magos SR250 או שוו"ע מאושר</t>
  </si>
  <si>
    <t>מכ"מ לטווח 500 מ' כדוגמת Magos SR500 או שוו"ע מאושר</t>
  </si>
  <si>
    <t>שרת + תוכנת ניהול למערכת מכ"מ מבית יצרן המכ"מ המוצע - כדוגמת Magos MASS או שוו"ע מאושר</t>
  </si>
  <si>
    <t>רישיון אביזר למכ"מ במערכת השו"ב</t>
  </si>
  <si>
    <t>רישיון אביזר קצה (פריצה\בקרת כניסה\גדר\מגע יבש\IO) במערכת השו"ב</t>
  </si>
  <si>
    <t>רישוי ממשק - מערכת אינטרקום IP</t>
  </si>
  <si>
    <t>רישוי ממשק - מערכת מיגון סייבר כדוגמת נלסיס או שוו"ע מאושר</t>
  </si>
  <si>
    <t xml:space="preserve">רישוי ממשק - גילוי פריצה </t>
  </si>
  <si>
    <t xml:space="preserve">רישוי ממשק - בקרת כניסה </t>
  </si>
  <si>
    <t>רישוי ממשק - מערכת המכ"מ כולל קבלת התראות, מיקום המטרות והגדרת חוקים לפי דרישות המזמין</t>
  </si>
  <si>
    <t>שופר IP חיצוני לאתר קצה</t>
  </si>
  <si>
    <t>רישיון ערוץ וידאו + אודיו במערכת השו"ב</t>
  </si>
  <si>
    <t xml:space="preserve">רישוי ממשק - גילוי אש באמצעות מגעים יבשים כדוגמת Adam או שוו"ע
</t>
  </si>
  <si>
    <t>פיתוח ורישוי ממשק - דיווח אירועים (ברמת API מאובטח) ממערכת השו"ב למערכת הפקת דו"חות חיצונית כדוגמת "מילגם" או שוו"ע כולל ליווי ותמיכה בהטמעה</t>
  </si>
  <si>
    <t>מערכת אבטחת רשת הביטחון - רשיון לניטור אביזר IP כולל הגנת NAC כדוגמת Nelysis או שוו"ע טכני</t>
  </si>
  <si>
    <t>מערכת אבטחת רשת הביטחון - יחידת חומרה תעשייתית לתנאי חוץ Outdoor לאיסוף נתונים ממתג בודד - (עבור עד 48 מבואות במתג)  כדוגמת Nelysis או שוו"ע טכני</t>
  </si>
  <si>
    <t>מערכת אבטחת רשת הביטחון - יחידת חומרה 19" לתנאי פנים Indoor לאיסוף נתונים מעד 7 מתגים - (עבור עד 48 מבואות במתג)  כדוגמת Nelysis או שוו"ע טכני</t>
  </si>
  <si>
    <t>מערכת אבטחת רשת הביטחון - רשיון למחשב בודד עבור הגנת USB  כדוגמת Nelysis או שוו"ע טכני</t>
  </si>
  <si>
    <t>מערכת אבטחת רשת הביטחון - רשיון קליינט למערכת הניטור  כדוגמת Nelysis או שוו"ע טכני</t>
  </si>
  <si>
    <t>מערכת אבטחת רשת הביטחון - רשיון NAC עבור מבואה קרה (פורט במתג שאינו בשימוש)  כדוגמת Nelysis או שוו"ע טכני</t>
  </si>
  <si>
    <t>מערכת אבטחת רשת הביטחון - רשיון בסיס לתוכנת ניהול נטור והגנה ראשית  כדוגמת Nelysis או שוו"ע טכני</t>
  </si>
  <si>
    <t>מערכת אבטחת רשת הביטחון - שרת ראשי יעודי למערכת הניטור כדוגמת Nelysis או שוו"ע טכני</t>
  </si>
  <si>
    <t>מערכת אבטחת רשת הביטחון - יחידת ניטור ובקרה עצמאית כולל חומרה יעודית ותוכנה לעד 48 אביזרי IP ל48 פורטים (מתג בודד)</t>
  </si>
  <si>
    <t>מצלמת IP Bullet 2MP עצמאית כולל גיבוי מתח ל-5 ימים ותקשורת סלולרית למוקד</t>
  </si>
  <si>
    <t>ח.</t>
  </si>
  <si>
    <t>שרת מרכזי עבור מערכת ניתוח וידאו מבוססת AI עד 30 ערוצים</t>
  </si>
  <si>
    <t>שרת מרכזי עבור מערכת ניתוח וידאו מבוססת AI עד 70 ערוצים</t>
  </si>
  <si>
    <t>יחצ"ג IP למצלמה טרמית</t>
  </si>
  <si>
    <t>מצלמה טרמית קבועה - עדשה רחבה (7~9 מ"מ)</t>
  </si>
  <si>
    <t>מצלמה טרמית קבועה - עדשה רחבה (15~19 מ"מ)</t>
  </si>
  <si>
    <t>מצלמה טרמית קבועה - עדשה בינונית (32~35 מ"מ)</t>
  </si>
  <si>
    <t>מצלמה טרמית קבועה -עדשה צרה (60~70 מ"מ)</t>
  </si>
  <si>
    <t>בקר קיר וידאו לניהול קיר המסכים כמפורט במפרט הטכני 8 כניסות 8 יציאות כולל חיווט ייעודי, מפצלים, מרחיקים, מתאמים, מחברים וכל הנדרש להתקנה והפעלה מלאה.</t>
  </si>
  <si>
    <t>שרת ראשי עבור מערכת השו"ב</t>
  </si>
  <si>
    <t>רישיון בסיס למערכת ניהול והקלטת וידאו מרכזית (NVR VMS)</t>
  </si>
  <si>
    <t>רישיון ערוץ וידאו+אודיו במערכת ניהול וידאו</t>
  </si>
  <si>
    <t>רישיון בסיס למערכת ניהול והקלטת וידאו מקומית (NVR VMS)</t>
  </si>
  <si>
    <t>שרת ניהול והקלטה מקומי (מחשב\שרת מותג כדוגמת DELL, HP) עד 20 ערוצים הכולל נפח אחסון וידאו של 30 יום לפחות (4MP@25fps)</t>
  </si>
  <si>
    <t>שרת ניהול והקלטה מרכזי (שרת מותג כדוגמת DELL, HP) עד 50 ערוצים הכולל נפח איחסון וידאו של 30 יום לפחות (4MP@25fps)</t>
  </si>
  <si>
    <t>שרת LPR (מחשב\שרת מותג כדוגמת DELL, HP) כולל מערכת ניהול LPR והקמת הרשאות מפעיל, חוקים והגדרות</t>
  </si>
  <si>
    <t>רישיון גיבוי חם on-line עבור מערכת ניהול והקלטת הוידאו</t>
  </si>
  <si>
    <t>ב.</t>
  </si>
  <si>
    <t>ג.</t>
  </si>
  <si>
    <t>שרת ניהול והקלטה (שרת מותג כדוגמת DELL, HP) לצורך שרידות ויתירות N+x (בהתאם להחלטת המזמין) למערכת ניהול הוידאו</t>
  </si>
  <si>
    <t xml:space="preserve">תחנת עבודה למערכת הטמ"ס עבור שליטה, צפיה, שחזור מידע הכוללת 2 צגי "24 FULL HD LED   עבור התחנה וכל הנדרש לחיבור והפעלה עם הרשת וכן רשיונות כנדרש </t>
  </si>
  <si>
    <t>זוג עמודי גלאים א.א אקטיבי ל-200 מ' (Outdoor)</t>
  </si>
  <si>
    <t>תוספת זיווד והתקנה בתקן 1337 עבור רכזת גילוי הפריצה</t>
  </si>
  <si>
    <t>תוספת כרטיס הרחבה ב-8 אזורים נוספים עבור רכזת גילוי פריצה, כולל זיווד במידת הצורך, סוללת גיבוי, ספק כח ומטען</t>
  </si>
  <si>
    <t>ד.</t>
  </si>
  <si>
    <t>תוספת לנ"ל עבור שרת גיבוי חם בשיטת HOT STAND BY כולל מתג העברה אוטומטי בן המחשבים כולל  תוכנות ורישוי נדרש, חיווט נדרש וכל עבודות העדכון וההגדרה הנדרשות להפעלת המערכת</t>
  </si>
  <si>
    <t>שרת מטריצה וירטואלית לחיבור של עד 16 מסכים והצגת מערכת שו"ב \ טמ"ס באמצעות הרשת</t>
  </si>
  <si>
    <t>כבילה</t>
  </si>
  <si>
    <t>תרנים, עבודות ושונות</t>
  </si>
  <si>
    <t>ה.</t>
  </si>
  <si>
    <t>ו.</t>
  </si>
  <si>
    <t>ז.</t>
  </si>
  <si>
    <t>סה"כ כבילה</t>
  </si>
  <si>
    <t>סה"כ מצלמות IP, כריזה אביזרים נילווים</t>
  </si>
  <si>
    <t>סה"כ מערכת הקלטה וניתוח וידאו</t>
  </si>
  <si>
    <t>מערכת הקלטה וניתוח וידאו</t>
  </si>
  <si>
    <t>חיבור והגדרת קו IPVPN (שיסופק ע"י המזמין) באתר קצה או מוקד, כולל הגדרת ניטור והגנת החיבור לרשת</t>
  </si>
  <si>
    <t>מתג רשת תעשייתי מנוהל המיועד להתקנה חיצונית, +POE ל-16 פורטים כמוגדר במפרט</t>
  </si>
  <si>
    <t>מתג תקשורת מנוהל לארון תקשורת מרכזי - L3 הכולל 48 מבואות נחושת Gigabit ו 4 מבואות ג'יביק אופטי.  המתג יהיה מנוהל  מלא ותומך בניהול מלא של MULTICASTING ו IGMP .</t>
  </si>
  <si>
    <t>מתג תקשורת מנוהל לארון תקשורת מרכזי - L3 הכולל 24 מבואות נחושת Gigabit ו 4 מבואות ג'יביק אופטי.  המתג יהיה מנוהל  מלא ותומך בניהול מלא של MULTICASTING ו IGMP .</t>
  </si>
  <si>
    <t>נתב סלולארי תעשייתי 4G LTE התומך ב-2 כרטיסי SIM במקביל כולל הספקת והתקנת אנטנה חיצונית עד 10 מ'</t>
  </si>
  <si>
    <t>עורק Point-to-Multipoint אלחוטי - יחידת בסיס (Base station) ברוחב סרט מצטבר של 200Mbps כולל תוכנת ניטור וניהול רשת אלחוטית, PDU, יחידות סנכרון וכל הנדרש להפעלה מלאה</t>
  </si>
  <si>
    <t>עורק Point-to-Multipoint אלחוטי - יחידת קצה (Subscriber) ברוחב סרט של 50Mbps כולל תוכנת ניטור וניהול רשת אלחוטית, PDU, יחידות סנכרון וכל הנדרש להפעלה מלאה</t>
  </si>
  <si>
    <t>זוג עורקים Point to Point  סימטרי FD 50Mbs לטווח מינימלי של 1ק"מ כולל תוכנת ניטור וניהול רשת אלחוטית, PDU, יחידות סנכרון וכל הנדרש להפעלה מלאה</t>
  </si>
  <si>
    <t>זוג עורקים Point to Point  סימטרי FD 100Mbs לטווח מינימלי של 2ק"מ כולל תוכנת ניטור וניהול רשת אלחוטית, PDU, יחידות סנכרון וכל הנדרש להפעלה מלאה</t>
  </si>
  <si>
    <t>כנ"ל סימטרי 200Mbs</t>
  </si>
  <si>
    <t>זוג עורקים מילימטריים Point to Point  סימטרי 100Mbs לטווח מינימלי של 2ק"מ כולל תוכנת ניטור וניהול רשת אלחוטית, PDU, יחידות סנכרון וכל הנדרש להפעלה מלאה</t>
  </si>
  <si>
    <t>כנ"ל סימטרי 500Mbs</t>
  </si>
  <si>
    <t>כנ"ל סימטרי 1000Mbs (1Gbps)</t>
  </si>
  <si>
    <t>כנ"ל סימטרי 2000Mbs (2Gbps)</t>
  </si>
  <si>
    <t>כנ"ל סימטרי 5000Mbs (5Gbps)</t>
  </si>
  <si>
    <t>מתג תקשורת מנוהל לארון שטח - הכולל 24 מבואות נחושת Gigabit ו 4 מבואות ג'יביק אופטי.  המתג יהיה מנוהל  מלא ותומך בניהול מלא של MULTICASTING ו IGMP .</t>
  </si>
  <si>
    <t>מתג רשת תעשייתי מנוהל המיועד להתקנה חיצונית כולל כניסות אופטיות, +POE ל-  8 פורטים נחושת + 2 אופטיים כמוגדר במפרט</t>
  </si>
  <si>
    <t>GBIC SFP אופטי Gigabit המתאים לסוג הסיב והמחבר בשימוש - עבור מתגי הרשת המוצעים</t>
  </si>
  <si>
    <t>טאבלט מוקשח מבוסס Windows לסייר שטח, כולל תוכנת קליינט ניידת</t>
  </si>
  <si>
    <t>רישיון תוכנה לאפליקציית סייר (באמצעות טאבלט \ סמארטפון) כולל הגדרה ושיוך במערכת השו"ב</t>
  </si>
  <si>
    <t>מיקרופון Gooseneck שולחני למערכת הכריזה כולל לחצן PTT וכל הנדרש לחיבור והפעלה מול מערכת השו"ב לבחירת אזור וביצוע כריזה</t>
  </si>
  <si>
    <t>אספקה והתקנת קלוז'ר לסיב אופטי כולל חיתוך, ריתוכים ואיטום כנדרש</t>
  </si>
  <si>
    <t>צנרת "קוברה" לתקשורת בקוטר 50 מ"מ</t>
  </si>
  <si>
    <t>צנרת "קוברה" לתקשורת בקוטר 75 מ"מ</t>
  </si>
  <si>
    <t>צנרת "קוברה" לתקשורת בקוטר 100 מ"מ</t>
  </si>
  <si>
    <t>תורן מתכתי ייעודי למצלמות 6 מ' כולל ביסוס יסוד בטון ואישור קונסטרוקטור</t>
  </si>
  <si>
    <t>עמוד ברזל קונזולה 4" לפחות, גובה עד 4 מטר, להתקנה על מבנה או גדר, כולל כל החיזוקים הנדרשים, כולל חיתוך וכיפוף במקרה הצורך</t>
  </si>
  <si>
    <t>ארונות תקשורת</t>
  </si>
  <si>
    <t>סה"כ חשמל</t>
  </si>
  <si>
    <t>י.</t>
  </si>
  <si>
    <t>יא.</t>
  </si>
  <si>
    <t>סה"כ ארונות תקשורת</t>
  </si>
  <si>
    <r>
      <t>מצלמת IP קבועה חיצונית צינור (Bullet) או כיפתית  (Dome) 4MP כולל אנליטיקה בסיסית (חציית קו, Loitering, כניסה לפוליגון)</t>
    </r>
    <r>
      <rPr>
        <sz val="12"/>
        <color indexed="8"/>
        <rFont val="David"/>
        <family val="2"/>
      </rPr>
      <t xml:space="preserve">
</t>
    </r>
  </si>
  <si>
    <r>
      <t xml:space="preserve">גלאי נפח </t>
    </r>
    <r>
      <rPr>
        <sz val="12"/>
        <color indexed="8"/>
        <rFont val="David"/>
        <family val="2"/>
      </rPr>
      <t>Anti-Mask להתקנה חיצונית (Outdoor) מתעלם מבעלי חיים</t>
    </r>
  </si>
  <si>
    <t>גלאי נפח Anti-Mask תקרתי 360 מעלות להתקנה פנימית (Indoor)</t>
  </si>
  <si>
    <t>יחידת מקלדת + joystick בממשק USB לשליטה על מצלמות טמ"ס ושחזור וידאו</t>
  </si>
  <si>
    <t>מתג מגנטי כבד HD.HS לדלת או שער</t>
  </si>
  <si>
    <t>מתג מגנטי קומפקטי לארון תקשורת\משקוף דלת\חלון וכד'</t>
  </si>
  <si>
    <t>רישוי ממשק - מערכת וידאו אנליטיקה AI בממשק ישיר</t>
  </si>
  <si>
    <t>רישוי ממשק - מערכת ניהול והקלטת וידאו כולל אנליטיקה ממצלמות וממערכת השרת</t>
  </si>
  <si>
    <t>תוכנת שו"ב - שליטה והפעלה מרכזית של מערכות בטחון (תוכנת השו"ב) כולל מנוע GIS, מודול כריזה, כולל אפשרות להפעלת תרחישים ואפליקציות על בסיס מפות, תאצו"ת, שילוב כולל הגדרת חוקים, הרשאות וכל הנדרש כפי שמפורט במפרט הטכני</t>
  </si>
  <si>
    <t>GBIC SFP אופטי 10Gigabit המתאים לסוג הסיב והמחבר בשימוש - עבור מתגי הרשת המוצעים</t>
  </si>
  <si>
    <t>אספקה והתקנת סיב אופטי 12 זוג משוריין להתקנה חיצונית</t>
  </si>
  <si>
    <t>אספקת והתקנת סיב אופטי 6 זוג להתקנה פנימית</t>
  </si>
  <si>
    <t>חווט כבל תקשורת  CAT 6a (מחיר עבור מטר רץ) להתקנה פנימית</t>
  </si>
  <si>
    <t>חווט כבל חשמל NYY תקני למתח של עד 48V (מחיר עבור מטר רץ) להתקנה חיצונית</t>
  </si>
  <si>
    <t>אספקה והתקנת פנל ייצוג נחושת ל-12 מבואות כולל קיסטון וכבלי גישור</t>
  </si>
  <si>
    <t>אספקה והתקנת פנל ייצוג אופטי ל-12 מבואות כולל ריתוך Pigtails וכבלי גישור</t>
  </si>
  <si>
    <t>צינור יק"ע 50 מ"מ</t>
  </si>
  <si>
    <t xml:space="preserve">צינור יק"ע 75 מ"מ </t>
  </si>
  <si>
    <t>תעלת PVC 15*30 מ"מ כולל מכסה</t>
  </si>
  <si>
    <t>תעלת PVC 40*60 מ"מ כולל מכסה</t>
  </si>
  <si>
    <t>תעלת PVC 40*100 מ"מ כולל מכסה</t>
  </si>
  <si>
    <t>תעלת פח 60x40 מ"מ להתקנה חיצונית כולל מכסה ומתאמים כנדרש</t>
  </si>
  <si>
    <t>תעלת פח 40x100 מ"מ להתקנה חיצונית כולל חוצץ פנימי, מכסה ומתאמים כנדרש</t>
  </si>
  <si>
    <t>ט.</t>
  </si>
  <si>
    <t>סה"כ תרנים, עבודות ושונות</t>
  </si>
  <si>
    <t>התקנת שקע CEE חד-פאזי תקני (כחול) 220V@16/32A לתנאי פנים</t>
  </si>
  <si>
    <t>התקנת שקע CEE חד-פאזי תקני (כחול) 220V@16/32A לתנאי חוץ כולל קופסת מיגון IP65 וחיבור למקור מתח</t>
  </si>
  <si>
    <t>עלות יחסית של הוספת מצברים למערכת UPS להארכת משך הגיבוי בשעה אחת בהספק 1KVA</t>
  </si>
  <si>
    <t>כנ"ל עבור מסד שרתים ותקשורת בגובה 32U</t>
  </si>
  <si>
    <t>כנ"ל עבור ארון תקשורת פוליאסטר חיצוני בממדים 800Hx600Wx300D מ"מ</t>
  </si>
  <si>
    <r>
      <t xml:space="preserve">אספקת והתקנת מסד שרתים ותקשורת פנימי עומק 80 ס"מ בגובה 42U </t>
    </r>
    <r>
      <rPr>
        <b/>
        <sz val="12"/>
        <rFont val="David"/>
        <family val="2"/>
      </rPr>
      <t xml:space="preserve">המחיר כולל </t>
    </r>
    <r>
      <rPr>
        <sz val="12"/>
        <rFont val="David"/>
        <family val="2"/>
      </rPr>
      <t xml:space="preserve">את כל הנדרש כדוגמת פס שקעי הזנה (ביתירות של 30% מהנדרש), ספקי כח, מנעול עם מפתח לא סטנדרטי, מאווררים ומסננים, מפסק מגנטי בדלתות הקדמית והאחורית, בקר להתראה וכיו"ב.  </t>
    </r>
  </si>
  <si>
    <t>חציבה וחפירה באספלט או בטון עד עומק 50 ס"מ כולל תיאום תשתיות מול כל הגורמים הרלוונטיים, שיקום מפולס של משטח העבודה, דיפון התעלה והנחת סרט סימון חשמל\תקשורת תקני ופינוי הפסולת</t>
  </si>
  <si>
    <t>חפירה באדמה או חול עד עומק 50 ס"מ כולל תיאום תשתיות מול כל הגורמים הרלוונטיים, שיקום משטח עבודה, דיפון התעלה והנחת סרט סימון חשמל\תקשורת תקני ופינוי הפסולת</t>
  </si>
  <si>
    <t>חפירה באדמה או חול מ-50 ס"מ ועד עומק 200 ס"מ כולל השגת היתרים ואישורים נדרשים, תיאום תשתיות מול כל הגורמים הרלוונטיים, שיקום מפולס של משטח העבודה, דיפון התעלה והנחת סרט סימון חשמל\תקשורת תקני ופינוי הפסולת</t>
  </si>
  <si>
    <t>יום עבודה מנוף עד 12 מטר גובה</t>
  </si>
  <si>
    <t>כנ"ל אך מ 13 ועד 25 מטר גובה</t>
  </si>
  <si>
    <t>גוב תקשורת P תקן בזק כולל מצע ודיפון תקני</t>
  </si>
  <si>
    <t>נק'</t>
  </si>
  <si>
    <t>מטר</t>
  </si>
  <si>
    <t>לאתר</t>
  </si>
  <si>
    <t>ביצוע מעבר עבור תשתית תקשורת או חיווט בקיר (רגיל) בלוקים \ בטון</t>
  </si>
  <si>
    <t>ביצוע מעבר עבור תשתית תקשורת או חיווט בקיר בטון ממ"ד</t>
  </si>
  <si>
    <t>בקרת כניסה למוקד</t>
  </si>
  <si>
    <t>קורא כרטיסים + טביעת אצבע Standalone כולל ממשק ניהול מרוחק (WEB או תוכנה)</t>
  </si>
  <si>
    <t>קורא כרטיסי קרבה 13.56Mhz</t>
  </si>
  <si>
    <t>בקר ל-2 דלתות</t>
  </si>
  <si>
    <t>שרת ניהול + תוכנה למערכת בקרת כניסה</t>
  </si>
  <si>
    <t>אינטרקום וידאו - יחידה שולחנית כולל מסך מגע 7"</t>
  </si>
  <si>
    <t>אינטרקום וידאו - יחידת דלת Outdoor להתקנה עה"ט כולל הסתרת קו הכבילה ואיטום אזור ההתקנה</t>
  </si>
  <si>
    <t>אינטרקום וידאו IP - יחידת דלת IP PoE בחיבור למערכת טמ"ס \ שו"ב</t>
  </si>
  <si>
    <t>העתקת התורן הנ"ל לנקודה חדשה (לאחר התקנה ראשונית) כולל פירוק, הובלה והרכבה מלאה מחדש לרבות חיבור למוקד</t>
  </si>
  <si>
    <t>יב.</t>
  </si>
  <si>
    <t>אחריות שרות ותחזוקה</t>
  </si>
  <si>
    <t>סה"כ אחריות שרות ותחזוקה</t>
  </si>
  <si>
    <t>תורן מתכתי ייעודי למצלמות 9 מ' כולל ביסוס יסוד בטון ואישור קונסטרוקטור</t>
  </si>
  <si>
    <t>תורן מתכתי ייעודי למצלמות 12 מ' כולל ביסוס יסוד בטון ואישור קונסטרוקטור</t>
  </si>
  <si>
    <t>כליא ברק לעמוד מצלמות</t>
  </si>
  <si>
    <t>מולטימדיה וציוד מוקד</t>
  </si>
  <si>
    <t>סה"כ מולטימדיה וציוד מוקד</t>
  </si>
  <si>
    <t>יום הדרכה מלא למשתמשי מערכת כולל הדגמה מעשית</t>
  </si>
  <si>
    <t>שולחן מוקד מקצועי בהתאם למפרט - עבור עמדת מוקדן אחת</t>
  </si>
  <si>
    <t>שולחן מוקד מקצועי כפול בהתאם למפרט - עבור 2 עמדות מוקדנים</t>
  </si>
  <si>
    <t>ארונית משרד 4 מגירות ננעלות כולל גלגלים</t>
  </si>
  <si>
    <t>כוננית מדפים כולל תא תחתון ננעל</t>
  </si>
  <si>
    <t>יג.</t>
  </si>
  <si>
    <t>סה"כ הצעת מחיר לאספקה, התקנה ומתן שירותי אחריות ותחזוקה לא כולל מע"מ</t>
  </si>
  <si>
    <t>כל הפרקים הינם אופציונאליים למזמין ואינם מחייבים לרכישה בכל שלב של המכרז</t>
  </si>
  <si>
    <t>אספקה והתקנת פילר (גומחה) בטון לארון תקשורת חיצוני רצפתי כולל דלת פלדה 3מ"מ עם חריצי אוורור ומנעול רתק, מגנט HD.HS וחיווטו לבקר בארון, ביסוס לפילר כולל צוקל בטון, כולל העברת צנרת תקשורת ביתירות של 100% מהנדרש בבסיס הארון</t>
  </si>
  <si>
    <t>יש לציין בעמודת "מחיר יח'" את האחוז המוצע ביחס למחיר המערכת במספר שלם (למשל 5%)</t>
  </si>
  <si>
    <t>תוספת רכיבים למערכת טעינת מצברים והפיכתה למערכת סולרית ל-6 שעות גיבוי</t>
  </si>
  <si>
    <t>סה"כ מערכת תקשורת אלחוטית</t>
  </si>
  <si>
    <t>סה"כ מערכת תקשורת - ציוד ליבה</t>
  </si>
  <si>
    <t>מערכת תקשורת - ציוד ליבה</t>
  </si>
  <si>
    <t>מערכת תקשורת אלחוטית</t>
  </si>
  <si>
    <t>יד.</t>
  </si>
  <si>
    <t>טו.</t>
  </si>
  <si>
    <t>ג. סופי</t>
  </si>
  <si>
    <t>ה. סופי</t>
  </si>
  <si>
    <t>ו. סופי</t>
  </si>
  <si>
    <t>ז. סופי</t>
  </si>
  <si>
    <t>ח. סופי</t>
  </si>
  <si>
    <t>ט. סופי</t>
  </si>
  <si>
    <t>י. סופי</t>
  </si>
  <si>
    <t>יא. סופי</t>
  </si>
  <si>
    <t>יב. סופי</t>
  </si>
  <si>
    <t>יג. סופי</t>
  </si>
  <si>
    <t>יד. סופי</t>
  </si>
  <si>
    <t>טו. סופי</t>
  </si>
  <si>
    <t>א' -טו'  סופי</t>
  </si>
  <si>
    <t>לוח מקשים לרכזת גילוי</t>
  </si>
  <si>
    <t>כרטיס הרחבה לרכזת גילוי עבור 16 אזורים אלחוטיים כולל אנטנה חיצונית</t>
  </si>
  <si>
    <t>מודול הודעות קוליות מוקלטיות לרכזת האזעקה</t>
  </si>
  <si>
    <t>מודול חייגן קו טלפון לרכזת האזעקה</t>
  </si>
  <si>
    <t>מפענחת התרעות מקו טלפון לרשת ה-IP כולל תוכנת ניהול וקבלת התראות</t>
  </si>
  <si>
    <t>ספק כוח ומטען 3A לרכזת</t>
  </si>
  <si>
    <t>גלאי זעזועים משולב מתג מגנטי - ייעודי לחדרי כספת וחללים מאובטחים</t>
  </si>
  <si>
    <t>סה"כ מערכת בקרת כניסה למוקד</t>
  </si>
  <si>
    <t>קומפ' \ שנה</t>
  </si>
  <si>
    <t>מערכת ענן - הטמעה וחיבור מערכות טמ"ס, מצלמות, LPR, מערכות הקלטה ותקשורת וכל הנדרש לחיבור לשירות הענן והפעלת המערכת</t>
  </si>
  <si>
    <t>מערכת ענן לניטור, אנליזה, התראה ואכיפת אירועי שפיכת פסולת</t>
  </si>
  <si>
    <t>סה"כ מערכת ענן לניטור, אנליזה, התראה ואכיפת אירועי שפיכת פסולת</t>
  </si>
  <si>
    <t>רישוי ממשק - גדר אלקטרונית "אלפר"</t>
  </si>
  <si>
    <t>מערכת מרכזית לצפייה, שליטה ובקרה, דיווח ואכיפה</t>
  </si>
  <si>
    <t>סה"כ מערכת מרכזית לצפייה, שליטה ובקרה, דיווח ואכיפה</t>
  </si>
  <si>
    <t>המחיר הנדרש הוא אחוז מעלות יחידות הקצה, תוכנות, ציוד המיחשוב, תקשורת ומולטימדיה בלבד (פרקים א' עד ט' בלבד)</t>
  </si>
  <si>
    <t>מערכת צפייה והקלטה IP PoE NVR Standalone (מערכת ייעודית מבית יצרן מצלמות מוכר) להתקנה חיצונית - עבור 16 ערוצים כולל הקלטה למשך 15 יום לפחות (4MP@25fps), כולל מסך צפייה 22" מקלדת ועכבר</t>
  </si>
  <si>
    <t>שרת שטח תעשייתי (Edge appliance) לתנאי חוץ עבור מערכת ניתוח וידאו מבוססת AI עד 4 ערוצים</t>
  </si>
  <si>
    <t>הערות המציע</t>
  </si>
  <si>
    <t>קודן אנטי-ונדאלי לדלת להתקנה עה"ט</t>
  </si>
  <si>
    <t>לחצן ניפוץ חירום ירוק</t>
  </si>
  <si>
    <t>לחצן פתיחה להתקנה עה"ט או תה"ט לפי הנחיית המזמין</t>
  </si>
  <si>
    <t>מנעול חשמלי בעל כושר אחיזה 300 ק"ג</t>
  </si>
  <si>
    <t>מנעול אלקטרומגנטי בעל כושר אחיזה 300 ק"ג כולל מתאמים כנדרש</t>
  </si>
  <si>
    <t>תוספת זיווד והתקנה בתקן 1337 עבור כרטיס הרחבת אזורים</t>
  </si>
  <si>
    <t>פנס אינפרא אדום (א.א)כדוגמת פנסי GEKO של VIDEOTEC או שו"ע מאושר לטווח של עד 120 מטר בזווית צרה</t>
  </si>
  <si>
    <t>פנס אינפרא אדום (א.א)כדוגמת פנסי GEKO של VIDEOTEC או שו"ע מאושר לטווח של עד 60 מטר בזווית רחבה</t>
  </si>
  <si>
    <t>פנס אינפרא אדום (א.א)כדוגמת פנסי GEKO של VIDEOTEC או שו"ע מאושר לטווח של עד 30 מטר בזווית רחבה</t>
  </si>
  <si>
    <t>רישיון לערוץ LPR במערכת השו"ב</t>
  </si>
  <si>
    <t>אספקה והתקנת מצלמת LPR בתצורת Bullet כולל רישיון ערוץ במערכת ניהול ה-LPR ומתאמים להתקנה ע"ג קיר או עמוד</t>
  </si>
  <si>
    <r>
      <t>מצלמת IP קבועה חיצונית צינור (Bullet) או כיפתית (Dome) 4MP כולל אנליטיקת AI מובנית במצלמה</t>
    </r>
    <r>
      <rPr>
        <sz val="12"/>
        <color indexed="8"/>
        <rFont val="David"/>
        <family val="2"/>
      </rPr>
      <t xml:space="preserve">
</t>
    </r>
  </si>
  <si>
    <t>מצלמת IP קבועה חיצונית צינור (Bullet) 2MP לתנאי תאורה קיצוניים</t>
  </si>
  <si>
    <t xml:space="preserve">רישיון לערוץ וידאו במערכת אנליטיקה LPR תוכנתית </t>
  </si>
  <si>
    <t>מערכת טעינת מצברים כולל בקר טעינה ומצברי 12V פריקה עמוקה וארונית מיגון חיצונית להתקנה על עמוד\קיר לגיבוי עד 150W באתר למשך 6 שעות</t>
  </si>
  <si>
    <t>מערכת טעינת מצברים כולל בקר טעינה ומצברי 12V פריקה עמוקה וארונית מיגון חיצונית להתקנה על עמוד\קיר לגיבוי עד 150W באתר למשך 12 שעות</t>
  </si>
  <si>
    <t xml:space="preserve">אספקת והתקנת ארון תקשורת פוליאסטר חיצוני בממדים 1200Hx600Wx400D להתקנה רצפתית כולל ביסוס וצוקל בטון, הכנה להעברת צינורות תיעול כבילה ככל שיידרש, המחיר כולל את כל הנדרש כדוגמת פס שקעי הזנה (ביתירות של 50% מהנדרש) ספקי כח לציוד ולמצלמות, מנעול בריחים עם מפתח לא סטנדרטי, מאווררים ומסננים, מפסק מגנטי בדלתות הקדמית והאחורית, בקר להתראה וכיו"ב.  </t>
  </si>
  <si>
    <t>מצלמת יחצ"ג אנליטית IP-PTZ להתקנה חיצונית כולל מתאם לראש עמוד, צד עמוד או קיר, כןלל תאורת IR אדפטיבית עד 250מ') - כדוגמת Ulisse Evo EV7520 או שוו"ע מאושר</t>
  </si>
  <si>
    <r>
      <t>מצלמת IP קבועה חיצונית גוף (Box) 2MP לתנאי תאורה קיצוניים כולל אנליטיקה בסיסית (חציית קו, Loitering, כניסה לפוליגון) כולל עדשה וריפוקלית 2.8-12 מ"מ</t>
    </r>
    <r>
      <rPr>
        <sz val="12"/>
        <color indexed="8"/>
        <rFont val="David"/>
        <family val="2"/>
      </rPr>
      <t xml:space="preserve">
</t>
    </r>
  </si>
  <si>
    <r>
      <t>מצלמת IP קבועה חיצונית גוף (Box) 2MP כולל אנליטיקת AI מובנית במצלמה לסיווג אדם\רכב והחלת חוקי התראה כולל עדשה וריפוקלית 2.8-12 מ"מ</t>
    </r>
    <r>
      <rPr>
        <sz val="12"/>
        <color indexed="8"/>
        <rFont val="David"/>
        <family val="2"/>
      </rPr>
      <t xml:space="preserve">
</t>
    </r>
  </si>
  <si>
    <t>מצלמת IP קבועה חיצונית גוף (Box) לתנאי תאורה קיצוניים 4K כדוגמת Sony VB770 כולל עדשה וריפוקלית 25 ~ 70 מ"מ</t>
  </si>
  <si>
    <t>תוספת למחיר מצלמת הגוף לעדשה באורך מוקד משתנה: 50 - 5 מ"מ כמוגדר במפרט</t>
  </si>
  <si>
    <t>מערכת צפייה והקלטה IP PoE NVR Standalone (מערכת ייעודית מבית יצרן מצלמות מוכר) להתקנה חיצונית - עבור 4 ערוצים כולל הקלטה למשך 15 יום לפחות (4MP@25fps)</t>
  </si>
  <si>
    <t>מערכת צפייה והקלטה IP PoE NVR Standalone (מערכת ייעודית מבית יצרן מצלמות מוכר) להתקנה חיצונית - עבור 8 ערוצים כולל הקלטה למשך 15 יום לפחות (4MP@25fps)</t>
  </si>
  <si>
    <t xml:space="preserve">מצלמה ממונעת IP-PTZ בעלת זום X40 להתקנה חיצונית משולבת IR לטווח 500 מ' </t>
  </si>
  <si>
    <t>מצלמה ממונעת IP-PTZ בעלת זום X30 להתקנה חיצונית משולבת IR לטווח 200 מ'</t>
  </si>
  <si>
    <t>צינור שרשורי עמיד ל-UV ומשוריין במתכת, בקוטר 32 מ"מ להתקנה בתנאי חוץ כולל אביזרי תלייה וחיבור לקיר (שלות)</t>
  </si>
  <si>
    <t xml:space="preserve">אספקת והתקנת ארון תקשורת פוליאסטר חיצוני כולל ידית נעילה בממדים 600Hx400Wx200D מ"מ להתקנה ע"ג עמוד או קיר, המחיר כולל את כל הנדרש כדוגמת תאורה פנימית, פס שקעי הזנה (ביתירות של 30% מהנדרש), הטמנת הארקה ופס הארקה, ספקי כח לציוד ולמצלמות, מנעול בריחים עם מפתח לא סטנדרטי, מאווררים ומסננים, מדפים ותיעול כבילה פנימי, כבלים, מחברים ונקודות תקשורת בתוך הארון, מפסק מגנטי בדלת הקדמית, בקר להתראה, וכיו"ב.  </t>
  </si>
  <si>
    <t>ביצוע תכנון מפורט לאתר \ מוקד כולל הגשת PDR + CDR לאישור,  עדכונם לפי דרישות המזמין עד לאישור מלא לביצוע</t>
  </si>
  <si>
    <t>ערכה ניידת לפריסה בשטח כולל מצלמת Bullet לפי סעיף 4 לעיל ומצלמת PTZ לפי סעיף 10 לעיל - כולל ארון תקשורת חיצוני נישא, מתאמי התקנה לעמוד ולקיר, מערכת גיבוי חשמל ל-6 שעות, NVR ל-4 ערוצים, מתג תקשורת PoE+, כבילה כנדרש ומערכת תקשורת סלולרית</t>
  </si>
  <si>
    <t>מרחיק KVM (זוג יחידות) לטווח של עד 50 מ' ל- 2 מסכי HDMI ואודיו</t>
  </si>
  <si>
    <t>גוב תקשורת A1 תקן בזק כולל כולל מצע ודיפון תקני ומכסה עמיד עד 16 טון</t>
  </si>
  <si>
    <t>אספקת והתקנת רכזת גילוי פריצה מזוודת עבור 16 אזורי גילוי כולל: אפשרות חיבור לרשת IP, לוח מקשים עם תצוגה מוארת, סוללת גיבוי, זיווד מתכתי, ספק כח ומטען</t>
  </si>
  <si>
    <t>מערכת אבטחת רשת הביטחון - רשיון ניהול אתרים בתצורת Multi-site (עד 15 אתרים)  כדוגמת Nelysis או שוו"ע טכני</t>
  </si>
  <si>
    <t>בקר קיר וידאו לניהול קיר המסכים כמפורט במפרט הטכני 16 כניסות 8 יציאות כולל חיווט ייעודי, מפצלים, מרחיקים, מתאמים, מחברים וכל הנדרש להתקנה והפעלה מלאה.</t>
  </si>
  <si>
    <r>
      <t>מערכת ענן</t>
    </r>
    <r>
      <rPr>
        <sz val="12"/>
        <color indexed="8"/>
        <rFont val="David"/>
        <family val="2"/>
      </rPr>
      <t xml:space="preserve">  - התממשקות למערכת גבייה ו\או הפקת דו"חות - כדוגמת "מילגם", החברה לאוטומציה או שוו"ע</t>
    </r>
  </si>
  <si>
    <r>
      <t xml:space="preserve">מערכת ענן אופרטיבית – </t>
    </r>
    <r>
      <rPr>
        <sz val="12"/>
        <color indexed="8"/>
        <rFont val="David"/>
        <family val="2"/>
      </rPr>
      <t>רשיון לאתר קצה עד 2000 ארועים למצלמה.
המערכת כוללת גישה מאובטחת למשתמשי מערכת שונים לחיפוש בקטגוריות שונות ( מועצה , איזור , מצלמה ) צפייה בארועים הסטוריים , תיקון לוחיות רישוי , מודול טשטוש אובייקטים , מודול רשימות שחורות ולבנות מובנה ,  תיעוד כולל חתימות זמן, מודול הכנה לדוחות מובנה .הרשיון כולל תחזוקת ממשקים \ עדכון תוכנה וקונפיגורציות שונות</t>
    </r>
  </si>
  <si>
    <r>
      <t>מודול התרעות למשמרות פיקוח-</t>
    </r>
    <r>
      <rPr>
        <sz val="12"/>
        <color indexed="8"/>
        <rFont val="David"/>
        <family val="2"/>
      </rPr>
      <t xml:space="preserve"> גישה דרך מודול ייעודי מטלפון \ טבלט של הפקחים עבור כניסה ויציאה ממשמרות פיקוח , כולל אימות משתמשים וגישת  SSL מאובטחת . שליחת ארועים בזמן אמת לניידי הפקחים כוללים את חתימת זמן הארוע, מיקום , סוג הארוע, ותמונות הארוע.   </t>
    </r>
  </si>
  <si>
    <r>
      <rPr>
        <b/>
        <sz val="12"/>
        <color indexed="8"/>
        <rFont val="David"/>
        <family val="2"/>
      </rPr>
      <t>מערכת ענן  התרעות</t>
    </r>
    <r>
      <rPr>
        <sz val="12"/>
        <color indexed="8"/>
        <rFont val="David"/>
        <family val="2"/>
      </rPr>
      <t xml:space="preserve"> – רשיון שרת ענן </t>
    </r>
    <r>
      <rPr>
        <b/>
        <sz val="12"/>
        <color indexed="8"/>
        <rFont val="David"/>
        <family val="2"/>
      </rPr>
      <t>שנתי</t>
    </r>
    <r>
      <rPr>
        <sz val="12"/>
        <color indexed="8"/>
        <rFont val="David"/>
        <family val="2"/>
      </rPr>
      <t xml:space="preserve"> ייעודי עבור 10 אתרי קצה כולל הפצת התרעות לסיירים בשטח בהתאם לאזור הרלוונטי, עם יכולת גדילה אוטומטית בהתאם לנפחי הדיסק וחוזק המעבדים הנדרשים כולל שירותי אחסון אוטומטיים
הרחבות הנדרשות תעבורת נתונים ותחזוקת ממשקים. השירות כולל תחזוקה שוטפת בענן , גרסאות תוכנה ותמיכה כלולות.</t>
    </r>
    <r>
      <rPr>
        <b/>
        <sz val="12"/>
        <color indexed="8"/>
        <rFont val="David"/>
        <family val="2"/>
      </rPr>
      <t xml:space="preserve">
</t>
    </r>
  </si>
  <si>
    <r>
      <rPr>
        <b/>
        <sz val="12"/>
        <color indexed="8"/>
        <rFont val="David"/>
        <family val="2"/>
      </rPr>
      <t>מערכת ענן התרעות</t>
    </r>
    <r>
      <rPr>
        <sz val="12"/>
        <color indexed="8"/>
        <rFont val="David"/>
        <family val="2"/>
      </rPr>
      <t xml:space="preserve"> - רשיון </t>
    </r>
    <r>
      <rPr>
        <b/>
        <sz val="12"/>
        <color indexed="8"/>
        <rFont val="David"/>
        <family val="2"/>
      </rPr>
      <t>שנתי</t>
    </r>
    <r>
      <rPr>
        <sz val="12"/>
        <color indexed="8"/>
        <rFont val="David"/>
        <family val="2"/>
      </rPr>
      <t xml:space="preserve"> לאתר קצה אתרי הקצה הכולל תעבורת נתונים ו 1000 הודעות SMS למצלמה ותחזוקת ממשקים ותמיכה .</t>
    </r>
  </si>
  <si>
    <r>
      <t>מערכת ענן אופרטיבית</t>
    </r>
    <r>
      <rPr>
        <sz val="12"/>
        <color indexed="8"/>
        <rFont val="David"/>
        <family val="2"/>
      </rPr>
      <t xml:space="preserve"> – רשיון שרת ענן שנתי  עם יכולת גדילה אוטומטית בהתאם לנפחי הדיסק וחוזק המעבדים הנדרשים כולל שירותי אחסון אוטומטיים
הרחבות הנדרשות תעבורת נתונים ותחזוקת ממשקים. השירות כולל תחזוקה שוטפת בענן , גרסאות תוכנה ותמיכה כלולות.</t>
    </r>
    <r>
      <rPr>
        <b/>
        <sz val="12"/>
        <color indexed="8"/>
        <rFont val="David"/>
        <family val="2"/>
      </rPr>
      <t xml:space="preserve">
</t>
    </r>
  </si>
  <si>
    <t>המחירים לכל פריט אינם כוללים מע"מ</t>
  </si>
  <si>
    <t>אספקה, התקנה והגדרת בקר ADAM  6060 או שוו"ע מאושר</t>
  </si>
  <si>
    <r>
      <t xml:space="preserve">גלאי נפח </t>
    </r>
    <r>
      <rPr>
        <sz val="12"/>
        <color indexed="8"/>
        <rFont val="David"/>
        <family val="2"/>
      </rPr>
      <t>Anti-Mask להתקנה פנימית (Indoor) לטווח 15 מ'</t>
    </r>
  </si>
  <si>
    <t>הטמעת מפות ואביזרים, הקמת והפעלת תרחישים ואפליקציות על בסיס מפות, תצ"אות, כולל שילוב והקפצת מצלמות ממערכת הטמ"ס, גילוי פריצה ובקרת כניסה עפ"י הגדרות המזמין והמפורט במפרט הטכני</t>
  </si>
  <si>
    <t>מסך מגע 7" לצורך ניהול ושליטה  על קיר המסכים</t>
  </si>
  <si>
    <t>כסא משרדי אורטופדי מתכוונן ב-3 צירים ייעודי לישיבה ממושכת</t>
  </si>
  <si>
    <r>
      <t xml:space="preserve">הערה: כל הפריטים המוצעים יהיו מוצרי מותג מוכר, המשווק ומותקן בפועל בישראל ב 3 שנים האחרונות. </t>
    </r>
    <r>
      <rPr>
        <b/>
        <sz val="12"/>
        <color indexed="8"/>
        <rFont val="David"/>
        <family val="2"/>
      </rPr>
      <t>המחירים כוללים אספקה והתקנה כבילה וחיווט במחיר אביזר הקצה הפעלה והדרכה</t>
    </r>
  </si>
  <si>
    <r>
      <t xml:space="preserve">• למען הסר ספק כל הסעיפים ללא יוצא מן הכלל יכללו במחיר היחידה: תיכנון, יבוא, הובלה, אספקה, התקנה, הפעלה, הרצה, הכנסה לשירות, שירות ואחריות לשלוש שנים, תיאום מול כל הגופים הנדרשים, הוצאת היתרים מכל גוף או רשות ככל שיידרש, הכנת ספרות, שרטוטים, סכמות, חדשנות, חיווטים, כבילה מלאים, מחברים, מתאמים, מפצלים, מרחיקים, כולל לסיבים האופטים, זרועות, קונזולות, תומכים מאושרי קונסקטורקטור, כל כלי העבודה, עובדים מומחים, ציוד כגון מחפרון, עגלות, רמפות, סולמות, מנופים לכל סוגיהן בהתאם לכל הנדרש לפי התכנון המאושר כתב הכמויות ותנאי השטח וכל זאת ללא תוספת מחיר מעבר למחיר הנדרש על ידכם בכתב הכמויות.
• </t>
    </r>
    <r>
      <rPr>
        <b/>
        <u val="single"/>
        <sz val="11"/>
        <color indexed="8"/>
        <rFont val="David"/>
        <family val="2"/>
      </rPr>
      <t xml:space="preserve">יש למלא את השדות הבאים בלבד, המסומנים בצבע צהוב: </t>
    </r>
    <r>
      <rPr>
        <b/>
        <sz val="11"/>
        <color indexed="8"/>
        <rFont val="David"/>
        <family val="2"/>
      </rPr>
      <t>מחיר יח', יצרן, דגם, הערות המציע. הצעות בהן יבוצעו הוספות או שינויים במבנה הטבלה, תוכן השדות שאינם למילוי או כל שינוי אחר - המזמין רשאי לפסול את המסמך על כל המשתמע מכך.
• יובהר שהערות המצמצמות את תכולת האספקה במסגרת כל סעיף או כאלה שבאות לצמצם ו\או להסיר אחריות כלשהי המוטלת על הקבלן מכוח המכרז במסגרת כל סעיף ו\או פרק - עלולות להביא לפסילת ההצעה במקרה של אי עמידה בדרישות המוגדרות.</t>
    </r>
  </si>
  <si>
    <r>
      <t>אשכול רשויות גליל מערבי - מכרז 02</t>
    </r>
    <r>
      <rPr>
        <b/>
        <sz val="14"/>
        <rFont val="David"/>
        <family val="2"/>
      </rPr>
      <t>/2021</t>
    </r>
    <r>
      <rPr>
        <b/>
        <sz val="14"/>
        <color indexed="8"/>
        <rFont val="David"/>
        <family val="2"/>
      </rPr>
      <t xml:space="preserve"> - כתב הכמויות</t>
    </r>
  </si>
  <si>
    <t>ניקוד פריט יחסי</t>
  </si>
  <si>
    <t>המחיר הנדרש הוא אחוז מעלות פרק "מערכת הגנת סייבר לרשת הביטחון" בלבד (פרק י' בלבד)</t>
  </si>
  <si>
    <t>סה"כ ניקוד מחיר לפריט</t>
  </si>
  <si>
    <t>סיכום ניקוד הצעת המחיר</t>
  </si>
  <si>
    <t>המחירים במחירון (לאספקה, התקנת מערכות חדשות) כוללים שלוש שנות שרות אחריות ותחזוקה כולל חלקי חילוף</t>
  </si>
  <si>
    <t>29.04.2021</t>
  </si>
  <si>
    <r>
      <t xml:space="preserve">שרות תחזוקה גלובלי לשנה נוספת לאחר תקופת האחריות </t>
    </r>
    <r>
      <rPr>
        <b/>
        <sz val="12"/>
        <color indexed="8"/>
        <rFont val="David"/>
        <family val="2"/>
      </rPr>
      <t xml:space="preserve">המוגדרת ( 36 חודשים ) </t>
    </r>
    <r>
      <rPr>
        <sz val="12"/>
        <color indexed="8"/>
        <rFont val="David"/>
        <family val="2"/>
      </rPr>
      <t>כולל עבודה חומרים ציוד ואביזרים לתיקון  תקלות  בדיקות תקופתיות ותחזוקה מונעת, כולל החלפת ציוד, רכיבים ומערכות תקולות והחלפת בחדש בהתאם למכרז</t>
    </r>
  </si>
  <si>
    <r>
      <t xml:space="preserve">שרות תחזוקה גלובלי לשנה נוספת לאחר תקופת האחריות </t>
    </r>
    <r>
      <rPr>
        <b/>
        <sz val="12"/>
        <color indexed="8"/>
        <rFont val="David"/>
        <family val="2"/>
      </rPr>
      <t>המוגדרת ( 36 חודשים )</t>
    </r>
    <r>
      <rPr>
        <sz val="12"/>
        <color indexed="8"/>
        <rFont val="David"/>
        <family val="2"/>
      </rPr>
      <t xml:space="preserve">  עבור מערכת הגנת סייבר לרשת הביטחון כולל עדכוני תוכנה ורישוי, עדכוני הגדרות ומבנה הפתרון בהתאם לצורך, עבודה חומרים ציוד ואבזרים לתיקון  תקלות,  בדיקות תקופתיות לתקינות הרשת ותחזוקה מונעת </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</si>
</sst>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quot;₪&quot;\ #,##0"/>
    <numFmt numFmtId="169" formatCode="[$-1000000]00000"/>
    <numFmt numFmtId="170" formatCode="_ * #,##0_ ;_ * \-#,##0_ ;_ * &quot;-&quot;??_ ;_ @_ "/>
    <numFmt numFmtId="171" formatCode="&quot;₪&quot;\ #,##0.00"/>
    <numFmt numFmtId="172" formatCode="0.000"/>
    <numFmt numFmtId="173" formatCode="0.0"/>
    <numFmt numFmtId="174" formatCode="#,##0.0"/>
    <numFmt numFmtId="175" formatCode="_ [$₪-40D]\ * #,##0.00_ ;_ [$₪-40D]\ * \-#,##0.00_ ;_ [$₪-40D]\ * &quot;-&quot;??_ ;_ @_ "/>
    <numFmt numFmtId="176" formatCode="[$-40D]dddd\ dd\ mmmm\ yyyy"/>
    <numFmt numFmtId="177" formatCode="0.000000000"/>
    <numFmt numFmtId="178" formatCode="0.00000000"/>
    <numFmt numFmtId="179" formatCode="0.0000000"/>
    <numFmt numFmtId="180" formatCode="0.000000"/>
    <numFmt numFmtId="181" formatCode="0.00000"/>
    <numFmt numFmtId="182" formatCode="0.0000"/>
    <numFmt numFmtId="183" formatCode="&quot;₪&quot;\ #,##0.000"/>
  </numFmts>
  <fonts count="63">
    <font>
      <sz val="11"/>
      <color theme="1"/>
      <name val="Calibri"/>
      <family val="2"/>
    </font>
    <font>
      <sz val="11"/>
      <color indexed="8"/>
      <name val="Arial"/>
      <family val="2"/>
    </font>
    <font>
      <sz val="12"/>
      <color indexed="8"/>
      <name val="David"/>
      <family val="2"/>
    </font>
    <font>
      <b/>
      <sz val="12"/>
      <color indexed="8"/>
      <name val="David"/>
      <family val="2"/>
    </font>
    <font>
      <sz val="12"/>
      <name val="David"/>
      <family val="2"/>
    </font>
    <font>
      <b/>
      <sz val="12"/>
      <name val="David"/>
      <family val="2"/>
    </font>
    <font>
      <b/>
      <sz val="14"/>
      <color indexed="8"/>
      <name val="David"/>
      <family val="2"/>
    </font>
    <font>
      <sz val="9"/>
      <name val="Tahoma"/>
      <family val="2"/>
    </font>
    <font>
      <b/>
      <sz val="9"/>
      <name val="Tahoma"/>
      <family val="2"/>
    </font>
    <font>
      <b/>
      <sz val="11"/>
      <color indexed="8"/>
      <name val="David"/>
      <family val="2"/>
    </font>
    <font>
      <b/>
      <u val="single"/>
      <sz val="11"/>
      <color indexed="8"/>
      <name val="David"/>
      <family val="2"/>
    </font>
    <font>
      <b/>
      <sz val="14"/>
      <name val="David"/>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2"/>
      <color indexed="8"/>
      <name val="Arial"/>
      <family val="2"/>
    </font>
    <font>
      <sz val="14"/>
      <color indexed="8"/>
      <name val="Arial"/>
      <family val="2"/>
    </font>
    <font>
      <b/>
      <sz val="16"/>
      <color indexed="8"/>
      <name val="David"/>
      <family val="2"/>
    </font>
    <font>
      <b/>
      <sz val="14"/>
      <color indexed="10"/>
      <name val="David"/>
      <family val="2"/>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sz val="12"/>
      <color theme="1"/>
      <name val="Arial"/>
      <family val="2"/>
    </font>
    <font>
      <sz val="12"/>
      <color theme="1"/>
      <name val="David"/>
      <family val="2"/>
    </font>
    <font>
      <b/>
      <sz val="14"/>
      <color theme="1"/>
      <name val="David"/>
      <family val="2"/>
    </font>
    <font>
      <b/>
      <sz val="14"/>
      <color rgb="FF000000"/>
      <name val="David"/>
      <family val="2"/>
    </font>
    <font>
      <sz val="14"/>
      <color theme="1"/>
      <name val="Arial"/>
      <family val="2"/>
    </font>
    <font>
      <sz val="12"/>
      <color rgb="FF000000"/>
      <name val="David"/>
      <family val="2"/>
    </font>
    <font>
      <b/>
      <sz val="12"/>
      <color theme="1"/>
      <name val="David"/>
      <family val="2"/>
    </font>
    <font>
      <b/>
      <sz val="16"/>
      <color theme="1"/>
      <name val="David"/>
      <family val="2"/>
    </font>
    <font>
      <b/>
      <sz val="11"/>
      <color theme="1"/>
      <name val="David"/>
      <family val="2"/>
    </font>
    <font>
      <b/>
      <sz val="14"/>
      <color rgb="FFFF0000"/>
      <name val="David"/>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rgb="FF999999"/>
        <bgColor indexed="64"/>
      </patternFill>
    </fill>
    <fill>
      <patternFill patternType="solid">
        <fgColor theme="0"/>
        <bgColor indexed="64"/>
      </patternFill>
    </fill>
    <fill>
      <patternFill patternType="solid">
        <fgColor rgb="FFFDFCDA"/>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border>
    <border>
      <left style="thin">
        <color rgb="FF000000"/>
      </left>
      <right style="thin">
        <color rgb="FF000000"/>
      </right>
      <top>
        <color indexed="63"/>
      </top>
      <bottom>
        <color indexed="63"/>
      </bottom>
    </border>
    <border>
      <left style="thin">
        <color rgb="FF000000"/>
      </left>
      <right>
        <color indexed="63"/>
      </right>
      <top style="thin">
        <color rgb="FF000000"/>
      </top>
      <bottom style="thin">
        <color rgb="FF000000"/>
      </bottom>
    </border>
    <border>
      <left style="thin"/>
      <right>
        <color indexed="63"/>
      </right>
      <top style="thin"/>
      <bottom style="thin"/>
    </border>
    <border>
      <left style="medium"/>
      <right style="thin"/>
      <top style="medium"/>
      <bottom style="thin"/>
    </border>
    <border>
      <left style="medium"/>
      <right style="thin"/>
      <top style="thin"/>
      <bottom style="medium"/>
    </border>
    <border>
      <left style="medium"/>
      <right style="medium"/>
      <top style="medium"/>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color rgb="FF000000"/>
      </bottom>
    </border>
    <border>
      <left style="thin"/>
      <right style="thin"/>
      <top style="thin"/>
      <bottom>
        <color indexed="63"/>
      </bottom>
    </border>
    <border>
      <left>
        <color indexed="63"/>
      </left>
      <right>
        <color indexed="63"/>
      </right>
      <top style="thin"/>
      <bottom style="thin"/>
    </border>
    <border>
      <left>
        <color indexed="63"/>
      </left>
      <right style="thin">
        <color rgb="FF000000"/>
      </right>
      <top>
        <color indexed="63"/>
      </top>
      <bottom style="thin">
        <color rgb="FF000000"/>
      </bottom>
    </border>
    <border>
      <left>
        <color indexed="63"/>
      </left>
      <right style="medium"/>
      <top>
        <color indexed="63"/>
      </top>
      <bottom style="medium"/>
    </border>
    <border>
      <left>
        <color indexed="63"/>
      </left>
      <right>
        <color indexed="63"/>
      </right>
      <top style="thin">
        <color rgb="FF000000"/>
      </top>
      <bottom style="thin">
        <color rgb="FF000000"/>
      </bottom>
    </border>
    <border>
      <left>
        <color indexed="63"/>
      </left>
      <right>
        <color indexed="63"/>
      </right>
      <top style="thin">
        <color rgb="FF000000"/>
      </top>
      <bottom>
        <color indexed="63"/>
      </bottom>
    </border>
    <border>
      <left style="thin">
        <color rgb="FF000000"/>
      </left>
      <right>
        <color indexed="63"/>
      </right>
      <top style="thin"/>
      <bottom style="thin"/>
    </border>
    <border>
      <left>
        <color indexed="63"/>
      </left>
      <right style="thin"/>
      <top style="thin"/>
      <bottom style="thin"/>
    </border>
    <border>
      <left style="thin"/>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color indexed="63"/>
      </right>
      <top style="thin">
        <color rgb="FF000000"/>
      </top>
      <bottom>
        <color indexed="63"/>
      </bottom>
    </border>
    <border>
      <left>
        <color indexed="63"/>
      </left>
      <right style="thin">
        <color rgb="FF000000"/>
      </right>
      <top style="thin">
        <color rgb="FF000000"/>
      </top>
      <bottom>
        <color indexed="63"/>
      </bottom>
    </border>
    <border>
      <left style="thin"/>
      <right style="thin"/>
      <top style="thin"/>
      <bottom style="medium"/>
    </border>
    <border>
      <left style="thin"/>
      <right style="medium"/>
      <top style="thin"/>
      <bottom style="medium"/>
    </border>
    <border>
      <left style="thin"/>
      <right style="medium"/>
      <top>
        <color indexed="63"/>
      </top>
      <bottom style="thin"/>
    </border>
    <border>
      <left style="thin">
        <color rgb="FF000000"/>
      </left>
      <right>
        <color indexed="63"/>
      </right>
      <top style="thin">
        <color rgb="FF000000"/>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26" borderId="1" applyNumberFormat="0" applyFont="0" applyAlignment="0" applyProtection="0"/>
    <xf numFmtId="0" fontId="37" fillId="27" borderId="2" applyNumberFormat="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46" fillId="0" borderId="6" applyNumberFormat="0" applyFill="0" applyAlignment="0" applyProtection="0"/>
    <xf numFmtId="0" fontId="47" fillId="27" borderId="7" applyNumberFormat="0" applyAlignment="0" applyProtection="0"/>
    <xf numFmtId="41" fontId="0" fillId="0" borderId="0" applyFont="0" applyFill="0" applyBorder="0" applyAlignment="0" applyProtection="0"/>
    <xf numFmtId="0" fontId="48" fillId="30" borderId="2" applyNumberFormat="0" applyAlignment="0" applyProtection="0"/>
    <xf numFmtId="0" fontId="49" fillId="31" borderId="0" applyNumberFormat="0" applyBorder="0" applyAlignment="0" applyProtection="0"/>
    <xf numFmtId="0" fontId="50" fillId="32" borderId="8" applyNumberFormat="0" applyAlignment="0" applyProtection="0"/>
    <xf numFmtId="0" fontId="51" fillId="0" borderId="9" applyNumberFormat="0" applyFill="0" applyAlignment="0" applyProtection="0"/>
  </cellStyleXfs>
  <cellXfs count="180">
    <xf numFmtId="0" fontId="0" fillId="0" borderId="0" xfId="0" applyFont="1" applyAlignment="1">
      <alignment/>
    </xf>
    <xf numFmtId="0" fontId="52" fillId="0" borderId="10" xfId="0" applyFont="1" applyBorder="1" applyAlignment="1">
      <alignment horizontal="right" vertical="top" wrapText="1" readingOrder="2"/>
    </xf>
    <xf numFmtId="0" fontId="52" fillId="0" borderId="10" xfId="0" applyFont="1" applyBorder="1" applyAlignment="1">
      <alignment horizontal="center" vertical="center" wrapText="1" readingOrder="2"/>
    </xf>
    <xf numFmtId="3" fontId="52" fillId="0" borderId="10" xfId="0" applyNumberFormat="1" applyFont="1" applyBorder="1" applyAlignment="1">
      <alignment horizontal="center" vertical="center" wrapText="1" readingOrder="2"/>
    </xf>
    <xf numFmtId="0" fontId="0" fillId="0" borderId="0" xfId="0" applyAlignment="1">
      <alignment horizontal="center" vertical="center"/>
    </xf>
    <xf numFmtId="0" fontId="53" fillId="0" borderId="0" xfId="0" applyFont="1" applyBorder="1" applyAlignment="1">
      <alignment horizontal="justify" vertical="top" wrapText="1" readingOrder="2"/>
    </xf>
    <xf numFmtId="0" fontId="53" fillId="0" borderId="11" xfId="0" applyFont="1" applyBorder="1" applyAlignment="1">
      <alignment horizontal="center" vertical="top" wrapText="1" readingOrder="2"/>
    </xf>
    <xf numFmtId="0" fontId="53" fillId="0" borderId="11" xfId="0" applyFont="1" applyBorder="1" applyAlignment="1">
      <alignment horizontal="right" vertical="top" wrapText="1" readingOrder="2"/>
    </xf>
    <xf numFmtId="0" fontId="53" fillId="0" borderId="11" xfId="0" applyFont="1" applyBorder="1" applyAlignment="1">
      <alignment horizontal="center" vertical="center" wrapText="1" readingOrder="2"/>
    </xf>
    <xf numFmtId="0" fontId="53" fillId="0" borderId="11" xfId="0" applyFont="1" applyBorder="1" applyAlignment="1">
      <alignment vertical="top" wrapText="1" readingOrder="2"/>
    </xf>
    <xf numFmtId="0" fontId="54" fillId="16" borderId="10" xfId="0" applyFont="1" applyFill="1" applyBorder="1" applyAlignment="1">
      <alignment horizontal="center" vertical="top" wrapText="1" readingOrder="2"/>
    </xf>
    <xf numFmtId="0" fontId="54" fillId="19" borderId="10" xfId="0" applyFont="1" applyFill="1" applyBorder="1" applyAlignment="1">
      <alignment horizontal="center" vertical="top" wrapText="1" readingOrder="2"/>
    </xf>
    <xf numFmtId="3" fontId="54" fillId="19" borderId="10" xfId="0" applyNumberFormat="1" applyFont="1" applyFill="1" applyBorder="1" applyAlignment="1">
      <alignment horizontal="center" vertical="center" wrapText="1" readingOrder="2"/>
    </xf>
    <xf numFmtId="0" fontId="53" fillId="0" borderId="0" xfId="0" applyFont="1" applyBorder="1" applyAlignment="1">
      <alignment horizontal="center" vertical="top" wrapText="1" readingOrder="2"/>
    </xf>
    <xf numFmtId="0" fontId="53" fillId="0" borderId="0" xfId="0" applyFont="1" applyBorder="1" applyAlignment="1">
      <alignment horizontal="center" vertical="center" wrapText="1" readingOrder="2"/>
    </xf>
    <xf numFmtId="0" fontId="55" fillId="16" borderId="0" xfId="0" applyFont="1" applyFill="1" applyBorder="1" applyAlignment="1">
      <alignment horizontal="right" vertical="top" wrapText="1" readingOrder="2"/>
    </xf>
    <xf numFmtId="3" fontId="54" fillId="33" borderId="12" xfId="0" applyNumberFormat="1" applyFont="1" applyFill="1" applyBorder="1" applyAlignment="1">
      <alignment horizontal="center" vertical="center" wrapText="1" readingOrder="2"/>
    </xf>
    <xf numFmtId="0" fontId="54" fillId="12" borderId="0" xfId="0" applyFont="1" applyFill="1" applyBorder="1" applyAlignment="1">
      <alignment horizontal="center" vertical="center"/>
    </xf>
    <xf numFmtId="0" fontId="54" fillId="13" borderId="13" xfId="0" applyFont="1" applyFill="1" applyBorder="1" applyAlignment="1">
      <alignment horizontal="right" vertical="top" wrapText="1" readingOrder="2"/>
    </xf>
    <xf numFmtId="0" fontId="56" fillId="13" borderId="13" xfId="0" applyFont="1" applyFill="1" applyBorder="1" applyAlignment="1">
      <alignment horizontal="center" vertical="center" wrapText="1" readingOrder="2"/>
    </xf>
    <xf numFmtId="3" fontId="56" fillId="13" borderId="13" xfId="0" applyNumberFormat="1" applyFont="1" applyFill="1" applyBorder="1" applyAlignment="1">
      <alignment horizontal="right" vertical="top" wrapText="1" readingOrder="2"/>
    </xf>
    <xf numFmtId="3" fontId="56" fillId="13" borderId="13" xfId="0" applyNumberFormat="1" applyFont="1" applyFill="1" applyBorder="1" applyAlignment="1">
      <alignment horizontal="center" vertical="center" wrapText="1" readingOrder="2"/>
    </xf>
    <xf numFmtId="0" fontId="54" fillId="16" borderId="11" xfId="0" applyFont="1" applyFill="1" applyBorder="1" applyAlignment="1">
      <alignment horizontal="center" vertical="top" wrapText="1" readingOrder="2"/>
    </xf>
    <xf numFmtId="0" fontId="54" fillId="16" borderId="11" xfId="0" applyFont="1" applyFill="1" applyBorder="1" applyAlignment="1">
      <alignment horizontal="center" vertical="center" wrapText="1" readingOrder="2"/>
    </xf>
    <xf numFmtId="0" fontId="54" fillId="13" borderId="13" xfId="0" applyFont="1" applyFill="1" applyBorder="1" applyAlignment="1">
      <alignment horizontal="center" vertical="top" wrapText="1" readingOrder="2"/>
    </xf>
    <xf numFmtId="0" fontId="4" fillId="34" borderId="11" xfId="0" applyFont="1" applyFill="1" applyBorder="1" applyAlignment="1">
      <alignment wrapText="1" shrinkToFit="1"/>
    </xf>
    <xf numFmtId="0" fontId="54" fillId="16" borderId="13" xfId="0" applyFont="1" applyFill="1" applyBorder="1" applyAlignment="1">
      <alignment horizontal="center" vertical="top" wrapText="1" readingOrder="2"/>
    </xf>
    <xf numFmtId="0" fontId="52" fillId="16" borderId="11" xfId="0" applyFont="1" applyFill="1" applyBorder="1" applyAlignment="1">
      <alignment horizontal="center" vertical="center" wrapText="1" readingOrder="2"/>
    </xf>
    <xf numFmtId="168" fontId="54" fillId="16" borderId="11" xfId="0" applyNumberFormat="1" applyFont="1" applyFill="1" applyBorder="1" applyAlignment="1">
      <alignment horizontal="center" vertical="center" wrapText="1" readingOrder="1"/>
    </xf>
    <xf numFmtId="0" fontId="54" fillId="16" borderId="11" xfId="0" applyFont="1" applyFill="1" applyBorder="1" applyAlignment="1">
      <alignment horizontal="center" vertical="center" wrapText="1" readingOrder="2"/>
    </xf>
    <xf numFmtId="0" fontId="53" fillId="0" borderId="0" xfId="0" applyFont="1" applyBorder="1" applyAlignment="1">
      <alignment horizontal="right" vertical="top" wrapText="1" readingOrder="2"/>
    </xf>
    <xf numFmtId="0" fontId="52" fillId="0" borderId="14" xfId="0" applyFont="1" applyBorder="1" applyAlignment="1">
      <alignment horizontal="center" vertical="top" wrapText="1" readingOrder="2"/>
    </xf>
    <xf numFmtId="0" fontId="52" fillId="0" borderId="14" xfId="0" applyFont="1" applyBorder="1" applyAlignment="1">
      <alignment horizontal="center" vertical="center" wrapText="1" readingOrder="2"/>
    </xf>
    <xf numFmtId="3" fontId="52" fillId="0" borderId="14" xfId="0" applyNumberFormat="1" applyFont="1" applyBorder="1" applyAlignment="1">
      <alignment horizontal="center" vertical="center" wrapText="1" readingOrder="2"/>
    </xf>
    <xf numFmtId="0" fontId="46" fillId="0" borderId="0" xfId="0" applyFont="1" applyAlignment="1">
      <alignment/>
    </xf>
    <xf numFmtId="0" fontId="55" fillId="19" borderId="13" xfId="0" applyFont="1" applyFill="1" applyBorder="1" applyAlignment="1">
      <alignment horizontal="right" vertical="top" wrapText="1" readingOrder="2"/>
    </xf>
    <xf numFmtId="0" fontId="54" fillId="19" borderId="13" xfId="0" applyFont="1" applyFill="1" applyBorder="1" applyAlignment="1">
      <alignment horizontal="center" vertical="center" wrapText="1" readingOrder="2"/>
    </xf>
    <xf numFmtId="3" fontId="54" fillId="19" borderId="13" xfId="0" applyNumberFormat="1" applyFont="1" applyFill="1" applyBorder="1" applyAlignment="1">
      <alignment horizontal="center" vertical="center" wrapText="1" readingOrder="2"/>
    </xf>
    <xf numFmtId="0" fontId="54" fillId="16" borderId="15" xfId="0" applyFont="1" applyFill="1" applyBorder="1" applyAlignment="1">
      <alignment horizontal="center" vertical="top" wrapText="1" readingOrder="2"/>
    </xf>
    <xf numFmtId="0" fontId="54" fillId="16" borderId="16" xfId="0" applyFont="1" applyFill="1" applyBorder="1" applyAlignment="1">
      <alignment horizontal="center" vertical="top" wrapText="1" readingOrder="2"/>
    </xf>
    <xf numFmtId="3" fontId="54" fillId="0" borderId="0" xfId="0" applyNumberFormat="1" applyFont="1" applyFill="1" applyBorder="1" applyAlignment="1">
      <alignment horizontal="center" vertical="center" wrapText="1" readingOrder="2"/>
    </xf>
    <xf numFmtId="0" fontId="54" fillId="0" borderId="0" xfId="0" applyFont="1" applyFill="1" applyBorder="1" applyAlignment="1">
      <alignment horizontal="center" vertical="top" wrapText="1" readingOrder="2"/>
    </xf>
    <xf numFmtId="0" fontId="55" fillId="0" borderId="0" xfId="0" applyFont="1" applyFill="1" applyBorder="1" applyAlignment="1">
      <alignment horizontal="right" vertical="top" wrapText="1" readingOrder="2"/>
    </xf>
    <xf numFmtId="0" fontId="0" fillId="0" borderId="0" xfId="0" applyFill="1" applyBorder="1" applyAlignment="1">
      <alignment wrapText="1" readingOrder="2"/>
    </xf>
    <xf numFmtId="168" fontId="54" fillId="0" borderId="0" xfId="0" applyNumberFormat="1" applyFont="1" applyFill="1" applyBorder="1" applyAlignment="1">
      <alignment horizontal="center" vertical="center" wrapText="1" readingOrder="1"/>
    </xf>
    <xf numFmtId="0" fontId="54" fillId="13" borderId="11" xfId="0" applyFont="1" applyFill="1" applyBorder="1" applyAlignment="1">
      <alignment horizontal="center" vertical="top" wrapText="1" readingOrder="2"/>
    </xf>
    <xf numFmtId="0" fontId="54" fillId="13" borderId="11" xfId="0" applyFont="1" applyFill="1" applyBorder="1" applyAlignment="1">
      <alignment horizontal="right" vertical="top" wrapText="1" readingOrder="2"/>
    </xf>
    <xf numFmtId="0" fontId="57" fillId="0" borderId="11" xfId="0" applyFont="1" applyBorder="1" applyAlignment="1">
      <alignment horizontal="justify" vertical="top" wrapText="1" readingOrder="2"/>
    </xf>
    <xf numFmtId="0" fontId="57" fillId="0" borderId="11" xfId="0" applyFont="1" applyBorder="1" applyAlignment="1">
      <alignment horizontal="right" vertical="top" wrapText="1" readingOrder="2"/>
    </xf>
    <xf numFmtId="0" fontId="54" fillId="13" borderId="14" xfId="0" applyFont="1" applyFill="1" applyBorder="1" applyAlignment="1">
      <alignment horizontal="center" vertical="top" wrapText="1" readingOrder="2"/>
    </xf>
    <xf numFmtId="0" fontId="54" fillId="13" borderId="14" xfId="0" applyFont="1" applyFill="1" applyBorder="1" applyAlignment="1">
      <alignment horizontal="right" vertical="top" wrapText="1" readingOrder="2"/>
    </xf>
    <xf numFmtId="0" fontId="4" fillId="34" borderId="11" xfId="0" applyFont="1" applyFill="1" applyBorder="1" applyAlignment="1">
      <alignment vertical="top" wrapText="1" shrinkToFit="1"/>
    </xf>
    <xf numFmtId="0" fontId="4" fillId="0" borderId="11" xfId="0" applyFont="1" applyBorder="1" applyAlignment="1">
      <alignment vertical="top" wrapText="1" shrinkToFit="1"/>
    </xf>
    <xf numFmtId="1" fontId="4" fillId="0" borderId="11" xfId="0" applyNumberFormat="1" applyFont="1" applyBorder="1" applyAlignment="1">
      <alignment horizontal="right" vertical="top" wrapText="1"/>
    </xf>
    <xf numFmtId="169" fontId="53" fillId="34" borderId="11" xfId="0" applyNumberFormat="1" applyFont="1" applyFill="1" applyBorder="1" applyAlignment="1">
      <alignment horizontal="right" vertical="top" wrapText="1"/>
    </xf>
    <xf numFmtId="0" fontId="4" fillId="0" borderId="0" xfId="0" applyFont="1" applyBorder="1" applyAlignment="1">
      <alignment vertical="top" wrapText="1" shrinkToFit="1"/>
    </xf>
    <xf numFmtId="169" fontId="53" fillId="34" borderId="11" xfId="0" applyNumberFormat="1" applyFont="1" applyFill="1" applyBorder="1" applyAlignment="1">
      <alignment horizontal="right" vertical="top" wrapText="1"/>
    </xf>
    <xf numFmtId="49" fontId="53" fillId="0" borderId="11" xfId="0" applyNumberFormat="1" applyFont="1" applyBorder="1" applyAlignment="1">
      <alignment horizontal="center" vertical="center" wrapText="1"/>
    </xf>
    <xf numFmtId="0" fontId="4" fillId="0" borderId="11" xfId="0" applyFont="1" applyBorder="1" applyAlignment="1">
      <alignment vertical="top" wrapText="1" shrinkToFit="1"/>
    </xf>
    <xf numFmtId="9" fontId="0" fillId="0" borderId="17" xfId="0" applyNumberFormat="1" applyFill="1" applyBorder="1" applyAlignment="1">
      <alignment horizontal="center" wrapText="1" readingOrder="2"/>
    </xf>
    <xf numFmtId="0" fontId="0" fillId="0" borderId="18" xfId="0" applyFill="1" applyBorder="1" applyAlignment="1">
      <alignment horizontal="center" wrapText="1" readingOrder="2"/>
    </xf>
    <xf numFmtId="0" fontId="58" fillId="12" borderId="19" xfId="0" applyFont="1" applyFill="1" applyBorder="1" applyAlignment="1">
      <alignment horizontal="center" vertical="center"/>
    </xf>
    <xf numFmtId="0" fontId="54" fillId="33" borderId="12" xfId="0" applyFont="1" applyFill="1" applyBorder="1" applyAlignment="1">
      <alignment horizontal="center" vertical="center" wrapText="1" readingOrder="2"/>
    </xf>
    <xf numFmtId="0" fontId="54" fillId="12" borderId="11" xfId="0" applyFont="1" applyFill="1" applyBorder="1" applyAlignment="1">
      <alignment horizontal="center" vertical="center" wrapText="1"/>
    </xf>
    <xf numFmtId="0" fontId="54" fillId="12" borderId="11" xfId="0" applyFont="1" applyFill="1" applyBorder="1" applyAlignment="1">
      <alignment horizontal="center" vertical="center"/>
    </xf>
    <xf numFmtId="0" fontId="58" fillId="12" borderId="11" xfId="0" applyFont="1" applyFill="1" applyBorder="1" applyAlignment="1">
      <alignment horizontal="center" vertical="center"/>
    </xf>
    <xf numFmtId="0" fontId="4" fillId="34" borderId="20" xfId="0" applyFont="1" applyFill="1" applyBorder="1" applyAlignment="1">
      <alignment horizontal="center" vertical="center" wrapText="1" shrinkToFit="1"/>
    </xf>
    <xf numFmtId="0" fontId="53" fillId="34" borderId="11" xfId="0" applyFont="1" applyFill="1" applyBorder="1" applyAlignment="1">
      <alignment horizontal="right" vertical="top" wrapText="1" readingOrder="2"/>
    </xf>
    <xf numFmtId="0" fontId="55" fillId="16" borderId="11" xfId="0" applyFont="1" applyFill="1" applyBorder="1" applyAlignment="1">
      <alignment horizontal="right" vertical="top" wrapText="1" readingOrder="2"/>
    </xf>
    <xf numFmtId="0" fontId="54" fillId="16" borderId="11" xfId="0" applyFont="1" applyFill="1" applyBorder="1" applyAlignment="1">
      <alignment horizontal="right" vertical="top" wrapText="1" readingOrder="2"/>
    </xf>
    <xf numFmtId="0" fontId="54" fillId="16" borderId="11" xfId="0" applyFont="1" applyFill="1" applyBorder="1" applyAlignment="1">
      <alignment horizontal="right" vertical="top" wrapText="1" readingOrder="2"/>
    </xf>
    <xf numFmtId="0" fontId="54" fillId="16" borderId="11" xfId="0" applyFont="1" applyFill="1" applyBorder="1" applyAlignment="1">
      <alignment horizontal="right" vertical="top" wrapText="1" readingOrder="2"/>
    </xf>
    <xf numFmtId="0" fontId="54" fillId="16" borderId="11" xfId="0" applyFont="1" applyFill="1" applyBorder="1" applyAlignment="1">
      <alignment horizontal="right" vertical="top" wrapText="1" readingOrder="2"/>
    </xf>
    <xf numFmtId="0" fontId="54" fillId="16" borderId="11" xfId="0" applyFont="1" applyFill="1" applyBorder="1" applyAlignment="1">
      <alignment horizontal="right" vertical="top" wrapText="1" readingOrder="2"/>
    </xf>
    <xf numFmtId="0" fontId="53" fillId="0" borderId="21" xfId="0" applyFont="1" applyFill="1" applyBorder="1" applyAlignment="1">
      <alignment horizontal="right" vertical="top" wrapText="1" readingOrder="2"/>
    </xf>
    <xf numFmtId="0" fontId="54" fillId="0" borderId="10" xfId="0" applyFont="1" applyFill="1" applyBorder="1" applyAlignment="1">
      <alignment horizontal="center" vertical="top" wrapText="1" readingOrder="2"/>
    </xf>
    <xf numFmtId="0" fontId="55" fillId="0" borderId="22" xfId="0" applyFont="1" applyFill="1" applyBorder="1" applyAlignment="1">
      <alignment horizontal="right" vertical="top" wrapText="1" readingOrder="2"/>
    </xf>
    <xf numFmtId="0" fontId="0" fillId="0" borderId="22" xfId="0" applyFill="1" applyBorder="1" applyAlignment="1">
      <alignment wrapText="1" readingOrder="2"/>
    </xf>
    <xf numFmtId="0" fontId="0" fillId="0" borderId="0" xfId="0" applyFill="1" applyAlignment="1">
      <alignment/>
    </xf>
    <xf numFmtId="0" fontId="57" fillId="34" borderId="11" xfId="0" applyFont="1" applyFill="1" applyBorder="1" applyAlignment="1">
      <alignment horizontal="justify" vertical="top" wrapText="1" readingOrder="2"/>
    </xf>
    <xf numFmtId="0" fontId="57" fillId="34" borderId="11" xfId="0" applyFont="1" applyFill="1" applyBorder="1" applyAlignment="1">
      <alignment horizontal="right" vertical="top" wrapText="1" readingOrder="2"/>
    </xf>
    <xf numFmtId="169" fontId="53" fillId="34" borderId="11" xfId="0" applyNumberFormat="1" applyFont="1" applyFill="1" applyBorder="1" applyAlignment="1">
      <alignment horizontal="right" vertical="top" wrapText="1" readingOrder="2"/>
    </xf>
    <xf numFmtId="0" fontId="55" fillId="34" borderId="11" xfId="0" applyFont="1" applyFill="1" applyBorder="1" applyAlignment="1">
      <alignment horizontal="right" vertical="top" wrapText="1" readingOrder="2"/>
    </xf>
    <xf numFmtId="0" fontId="54" fillId="16" borderId="11" xfId="0" applyFont="1" applyFill="1" applyBorder="1" applyAlignment="1">
      <alignment horizontal="center" vertical="top" wrapText="1" readingOrder="2"/>
    </xf>
    <xf numFmtId="0" fontId="4" fillId="34" borderId="23" xfId="0" applyFont="1" applyFill="1" applyBorder="1" applyAlignment="1">
      <alignment vertical="center" wrapText="1"/>
    </xf>
    <xf numFmtId="0" fontId="53" fillId="34" borderId="11" xfId="0" applyFont="1" applyFill="1" applyBorder="1" applyAlignment="1">
      <alignment horizontal="right" vertical="center" wrapText="1" readingOrder="2"/>
    </xf>
    <xf numFmtId="0" fontId="54" fillId="16" borderId="11" xfId="0" applyFont="1" applyFill="1" applyBorder="1" applyAlignment="1">
      <alignment horizontal="right" vertical="top" wrapText="1" readingOrder="2"/>
    </xf>
    <xf numFmtId="0" fontId="53" fillId="0" borderId="11" xfId="0" applyFont="1" applyBorder="1" applyAlignment="1">
      <alignment horizontal="center" vertical="center" wrapText="1" readingOrder="2"/>
    </xf>
    <xf numFmtId="0" fontId="53" fillId="0" borderId="24" xfId="0" applyFont="1" applyBorder="1" applyAlignment="1">
      <alignment horizontal="center" vertical="center" wrapText="1" readingOrder="2"/>
    </xf>
    <xf numFmtId="0" fontId="54" fillId="19" borderId="12" xfId="0" applyFont="1" applyFill="1" applyBorder="1" applyAlignment="1">
      <alignment horizontal="center" vertical="top" wrapText="1" readingOrder="2"/>
    </xf>
    <xf numFmtId="3" fontId="53" fillId="0" borderId="11" xfId="0" applyNumberFormat="1" applyFont="1" applyBorder="1" applyAlignment="1" applyProtection="1">
      <alignment horizontal="center" vertical="center" wrapText="1" readingOrder="2"/>
      <protection locked="0"/>
    </xf>
    <xf numFmtId="3" fontId="54" fillId="16" borderId="11" xfId="0" applyNumberFormat="1" applyFont="1" applyFill="1" applyBorder="1" applyAlignment="1" applyProtection="1">
      <alignment horizontal="center" vertical="center" wrapText="1" readingOrder="2"/>
      <protection locked="0"/>
    </xf>
    <xf numFmtId="3" fontId="56" fillId="13" borderId="13" xfId="0" applyNumberFormat="1" applyFont="1" applyFill="1" applyBorder="1" applyAlignment="1" applyProtection="1">
      <alignment horizontal="right" vertical="top" wrapText="1" readingOrder="2"/>
      <protection locked="0"/>
    </xf>
    <xf numFmtId="3" fontId="53" fillId="0" borderId="0" xfId="0" applyNumberFormat="1" applyFont="1" applyBorder="1" applyAlignment="1" applyProtection="1">
      <alignment horizontal="center" vertical="center" wrapText="1" readingOrder="2"/>
      <protection locked="0"/>
    </xf>
    <xf numFmtId="3" fontId="56" fillId="13" borderId="14" xfId="0" applyNumberFormat="1" applyFont="1" applyFill="1" applyBorder="1" applyAlignment="1" applyProtection="1">
      <alignment horizontal="right" vertical="top" wrapText="1" readingOrder="2"/>
      <protection locked="0"/>
    </xf>
    <xf numFmtId="9" fontId="59" fillId="0" borderId="0" xfId="0" applyNumberFormat="1" applyFont="1" applyFill="1" applyBorder="1" applyAlignment="1" applyProtection="1">
      <alignment horizontal="center" vertical="center" wrapText="1" readingOrder="1"/>
      <protection locked="0"/>
    </xf>
    <xf numFmtId="3" fontId="56" fillId="13" borderId="13" xfId="0" applyNumberFormat="1" applyFont="1" applyFill="1" applyBorder="1" applyAlignment="1" applyProtection="1">
      <alignment horizontal="center" vertical="center" wrapText="1" readingOrder="2"/>
      <protection locked="0"/>
    </xf>
    <xf numFmtId="3" fontId="53" fillId="0" borderId="11" xfId="0" applyNumberFormat="1" applyFont="1" applyFill="1" applyBorder="1" applyAlignment="1" applyProtection="1">
      <alignment horizontal="center" vertical="center" wrapText="1" readingOrder="2"/>
      <protection locked="0"/>
    </xf>
    <xf numFmtId="3" fontId="53" fillId="0" borderId="0" xfId="0" applyNumberFormat="1" applyFont="1" applyFill="1" applyBorder="1" applyAlignment="1" applyProtection="1">
      <alignment horizontal="center" vertical="center" wrapText="1" readingOrder="2"/>
      <protection locked="0"/>
    </xf>
    <xf numFmtId="3" fontId="56" fillId="13" borderId="14" xfId="0" applyNumberFormat="1" applyFont="1" applyFill="1" applyBorder="1" applyAlignment="1" applyProtection="1">
      <alignment horizontal="center" vertical="center" wrapText="1" readingOrder="2"/>
      <protection locked="0"/>
    </xf>
    <xf numFmtId="9" fontId="59" fillId="34" borderId="11" xfId="0" applyNumberFormat="1" applyFont="1" applyFill="1" applyBorder="1" applyAlignment="1" applyProtection="1">
      <alignment horizontal="center" vertical="center" wrapText="1" readingOrder="1"/>
      <protection locked="0"/>
    </xf>
    <xf numFmtId="168" fontId="54" fillId="16" borderId="11" xfId="0" applyNumberFormat="1" applyFont="1" applyFill="1" applyBorder="1" applyAlignment="1" applyProtection="1">
      <alignment horizontal="center" vertical="center" wrapText="1" readingOrder="1"/>
      <protection locked="0"/>
    </xf>
    <xf numFmtId="3" fontId="53" fillId="35" borderId="11" xfId="0" applyNumberFormat="1" applyFont="1" applyFill="1" applyBorder="1" applyAlignment="1" applyProtection="1">
      <alignment horizontal="center" vertical="center" wrapText="1" readingOrder="2"/>
      <protection locked="0"/>
    </xf>
    <xf numFmtId="0" fontId="53" fillId="0" borderId="16" xfId="0" applyFont="1" applyBorder="1" applyAlignment="1">
      <alignment vertical="top" readingOrder="2"/>
    </xf>
    <xf numFmtId="171" fontId="53" fillId="35" borderId="11" xfId="0" applyNumberFormat="1" applyFont="1" applyFill="1" applyBorder="1" applyAlignment="1" applyProtection="1">
      <alignment horizontal="center" vertical="center" wrapText="1"/>
      <protection locked="0"/>
    </xf>
    <xf numFmtId="171" fontId="54" fillId="16" borderId="11" xfId="0" applyNumberFormat="1" applyFont="1" applyFill="1" applyBorder="1" applyAlignment="1" applyProtection="1">
      <alignment horizontal="center" vertical="center" wrapText="1"/>
      <protection locked="0"/>
    </xf>
    <xf numFmtId="171" fontId="0" fillId="0" borderId="25" xfId="0" applyNumberFormat="1" applyFill="1" applyBorder="1" applyAlignment="1" applyProtection="1">
      <alignment wrapText="1"/>
      <protection locked="0"/>
    </xf>
    <xf numFmtId="171" fontId="56" fillId="13" borderId="13" xfId="0" applyNumberFormat="1" applyFont="1" applyFill="1" applyBorder="1" applyAlignment="1" applyProtection="1">
      <alignment horizontal="right" vertical="top" wrapText="1"/>
      <protection locked="0"/>
    </xf>
    <xf numFmtId="171" fontId="53" fillId="0" borderId="0" xfId="0" applyNumberFormat="1" applyFont="1" applyBorder="1" applyAlignment="1" applyProtection="1">
      <alignment horizontal="center" vertical="center" wrapText="1"/>
      <protection locked="0"/>
    </xf>
    <xf numFmtId="171" fontId="53" fillId="0" borderId="11" xfId="0" applyNumberFormat="1" applyFont="1" applyBorder="1" applyAlignment="1" applyProtection="1">
      <alignment horizontal="center" vertical="center" wrapText="1"/>
      <protection locked="0"/>
    </xf>
    <xf numFmtId="171" fontId="56" fillId="13" borderId="14" xfId="0" applyNumberFormat="1" applyFont="1" applyFill="1" applyBorder="1" applyAlignment="1" applyProtection="1">
      <alignment horizontal="right" vertical="top" wrapText="1"/>
      <protection locked="0"/>
    </xf>
    <xf numFmtId="171" fontId="0" fillId="34" borderId="11" xfId="0" applyNumberFormat="1" applyFill="1" applyBorder="1" applyAlignment="1" applyProtection="1">
      <alignment wrapText="1"/>
      <protection locked="0"/>
    </xf>
    <xf numFmtId="171" fontId="52" fillId="16" borderId="11" xfId="0" applyNumberFormat="1" applyFont="1" applyFill="1" applyBorder="1" applyAlignment="1" applyProtection="1">
      <alignment horizontal="center" vertical="center" wrapText="1"/>
      <protection locked="0"/>
    </xf>
    <xf numFmtId="171" fontId="54" fillId="16" borderId="11" xfId="0" applyNumberFormat="1" applyFont="1" applyFill="1" applyBorder="1" applyAlignment="1">
      <alignment horizontal="center" vertical="center" wrapText="1"/>
    </xf>
    <xf numFmtId="171" fontId="52" fillId="0" borderId="14" xfId="0" applyNumberFormat="1" applyFont="1" applyBorder="1" applyAlignment="1" applyProtection="1">
      <alignment horizontal="center" vertical="center" wrapText="1"/>
      <protection locked="0"/>
    </xf>
    <xf numFmtId="0" fontId="56" fillId="13" borderId="23" xfId="0" applyFont="1" applyFill="1" applyBorder="1" applyAlignment="1">
      <alignment horizontal="center" vertical="center" wrapText="1" readingOrder="2"/>
    </xf>
    <xf numFmtId="171" fontId="56" fillId="13" borderId="23" xfId="0" applyNumberFormat="1" applyFont="1" applyFill="1" applyBorder="1" applyAlignment="1" applyProtection="1">
      <alignment horizontal="right" vertical="top" wrapText="1"/>
      <protection locked="0"/>
    </xf>
    <xf numFmtId="3" fontId="56" fillId="13" borderId="23" xfId="0" applyNumberFormat="1" applyFont="1" applyFill="1" applyBorder="1" applyAlignment="1" applyProtection="1">
      <alignment horizontal="center" vertical="center" wrapText="1" readingOrder="2"/>
      <protection locked="0"/>
    </xf>
    <xf numFmtId="3" fontId="56" fillId="13" borderId="23" xfId="0" applyNumberFormat="1" applyFont="1" applyFill="1" applyBorder="1" applyAlignment="1" applyProtection="1">
      <alignment horizontal="right" vertical="top" wrapText="1" readingOrder="2"/>
      <protection locked="0"/>
    </xf>
    <xf numFmtId="0" fontId="53" fillId="0" borderId="20" xfId="0" applyFont="1" applyBorder="1" applyAlignment="1">
      <alignment horizontal="center" vertical="center" wrapText="1" readingOrder="2"/>
    </xf>
    <xf numFmtId="171" fontId="53" fillId="35" borderId="20" xfId="0" applyNumberFormat="1" applyFont="1" applyFill="1" applyBorder="1" applyAlignment="1" applyProtection="1">
      <alignment horizontal="center" vertical="center" wrapText="1"/>
      <protection locked="0"/>
    </xf>
    <xf numFmtId="3" fontId="53" fillId="35" borderId="20" xfId="0" applyNumberFormat="1" applyFont="1" applyFill="1" applyBorder="1" applyAlignment="1" applyProtection="1">
      <alignment horizontal="center" vertical="center" wrapText="1" readingOrder="2"/>
      <protection locked="0"/>
    </xf>
    <xf numFmtId="171" fontId="53" fillId="34" borderId="24" xfId="0" applyNumberFormat="1" applyFont="1" applyFill="1" applyBorder="1" applyAlignment="1" applyProtection="1">
      <alignment horizontal="right" vertical="top" wrapText="1"/>
      <protection locked="0"/>
    </xf>
    <xf numFmtId="3" fontId="53" fillId="34" borderId="24" xfId="0" applyNumberFormat="1" applyFont="1" applyFill="1" applyBorder="1" applyAlignment="1" applyProtection="1">
      <alignment horizontal="center" vertical="center" wrapText="1" readingOrder="2"/>
      <protection locked="0"/>
    </xf>
    <xf numFmtId="10" fontId="53" fillId="35" borderId="11" xfId="35" applyNumberFormat="1" applyFont="1" applyFill="1" applyBorder="1" applyAlignment="1" applyProtection="1">
      <alignment horizontal="center" vertical="center" wrapText="1"/>
      <protection locked="0"/>
    </xf>
    <xf numFmtId="0" fontId="53" fillId="0" borderId="11" xfId="0" applyFont="1" applyBorder="1" applyAlignment="1">
      <alignment horizontal="center" vertical="center" wrapText="1" readingOrder="2"/>
    </xf>
    <xf numFmtId="0" fontId="53" fillId="0" borderId="26" xfId="0" applyFont="1" applyBorder="1" applyAlignment="1">
      <alignment horizontal="right" vertical="center" wrapText="1" readingOrder="2"/>
    </xf>
    <xf numFmtId="0" fontId="58" fillId="0" borderId="26" xfId="0" applyFont="1" applyBorder="1" applyAlignment="1">
      <alignment horizontal="right" vertical="center" wrapText="1" readingOrder="2"/>
    </xf>
    <xf numFmtId="172" fontId="53" fillId="0" borderId="11" xfId="0" applyNumberFormat="1" applyFont="1" applyBorder="1" applyAlignment="1">
      <alignment horizontal="center" vertical="center" wrapText="1" readingOrder="2"/>
    </xf>
    <xf numFmtId="172" fontId="53" fillId="0" borderId="20" xfId="0" applyNumberFormat="1" applyFont="1" applyBorder="1" applyAlignment="1">
      <alignment horizontal="center" vertical="center" wrapText="1" readingOrder="2"/>
    </xf>
    <xf numFmtId="182" fontId="53" fillId="0" borderId="11" xfId="0" applyNumberFormat="1" applyFont="1" applyBorder="1" applyAlignment="1">
      <alignment horizontal="center" vertical="center" wrapText="1"/>
    </xf>
    <xf numFmtId="182" fontId="54" fillId="16" borderId="11" xfId="0" applyNumberFormat="1" applyFont="1" applyFill="1" applyBorder="1" applyAlignment="1">
      <alignment horizontal="center" vertical="center" wrapText="1"/>
    </xf>
    <xf numFmtId="182" fontId="59" fillId="0" borderId="0" xfId="0" applyNumberFormat="1" applyFont="1" applyFill="1" applyBorder="1" applyAlignment="1">
      <alignment horizontal="center" vertical="center" wrapText="1"/>
    </xf>
    <xf numFmtId="182" fontId="56" fillId="13" borderId="13" xfId="0" applyNumberFormat="1" applyFont="1" applyFill="1" applyBorder="1" applyAlignment="1">
      <alignment horizontal="center" vertical="center" wrapText="1"/>
    </xf>
    <xf numFmtId="182" fontId="53" fillId="0" borderId="0" xfId="0" applyNumberFormat="1" applyFont="1" applyBorder="1" applyAlignment="1">
      <alignment horizontal="center" vertical="center" wrapText="1"/>
    </xf>
    <xf numFmtId="182" fontId="56" fillId="13" borderId="23" xfId="0" applyNumberFormat="1" applyFont="1" applyFill="1" applyBorder="1" applyAlignment="1">
      <alignment horizontal="center" vertical="center" wrapText="1"/>
    </xf>
    <xf numFmtId="182" fontId="53" fillId="0" borderId="24" xfId="0" applyNumberFormat="1" applyFont="1" applyBorder="1" applyAlignment="1">
      <alignment horizontal="center" vertical="center" wrapText="1"/>
    </xf>
    <xf numFmtId="182" fontId="56" fillId="13" borderId="14" xfId="0" applyNumberFormat="1" applyFont="1" applyFill="1" applyBorder="1" applyAlignment="1">
      <alignment horizontal="center" vertical="center" wrapText="1"/>
    </xf>
    <xf numFmtId="182" fontId="59" fillId="34" borderId="11" xfId="0" applyNumberFormat="1" applyFont="1" applyFill="1" applyBorder="1" applyAlignment="1">
      <alignment horizontal="center" vertical="center" wrapText="1"/>
    </xf>
    <xf numFmtId="182" fontId="54" fillId="16" borderId="11" xfId="0" applyNumberFormat="1" applyFont="1" applyFill="1" applyBorder="1" applyAlignment="1">
      <alignment horizontal="center" vertical="center" wrapText="1"/>
    </xf>
    <xf numFmtId="182" fontId="52" fillId="0" borderId="14" xfId="0" applyNumberFormat="1" applyFont="1" applyBorder="1" applyAlignment="1">
      <alignment horizontal="center" vertical="center" wrapText="1"/>
    </xf>
    <xf numFmtId="0" fontId="54" fillId="16" borderId="11" xfId="0" applyFont="1" applyFill="1" applyBorder="1" applyAlignment="1">
      <alignment horizontal="right" vertical="top" wrapText="1" readingOrder="2"/>
    </xf>
    <xf numFmtId="0" fontId="0" fillId="0" borderId="11" xfId="0" applyBorder="1" applyAlignment="1">
      <alignment wrapText="1" readingOrder="2"/>
    </xf>
    <xf numFmtId="0" fontId="55" fillId="19" borderId="15" xfId="0" applyFont="1" applyFill="1" applyBorder="1" applyAlignment="1">
      <alignment horizontal="right" vertical="top" wrapText="1" readingOrder="2"/>
    </xf>
    <xf numFmtId="0" fontId="0" fillId="0" borderId="27" xfId="0" applyBorder="1" applyAlignment="1">
      <alignment wrapText="1" readingOrder="2"/>
    </xf>
    <xf numFmtId="0" fontId="0" fillId="0" borderId="28" xfId="0" applyBorder="1" applyAlignment="1">
      <alignment wrapText="1" readingOrder="2"/>
    </xf>
    <xf numFmtId="0" fontId="55" fillId="16" borderId="11" xfId="0" applyFont="1" applyFill="1" applyBorder="1" applyAlignment="1">
      <alignment horizontal="right" vertical="top" wrapText="1" readingOrder="2"/>
    </xf>
    <xf numFmtId="0" fontId="0" fillId="0" borderId="11" xfId="0" applyBorder="1" applyAlignment="1">
      <alignment wrapText="1"/>
    </xf>
    <xf numFmtId="0" fontId="54" fillId="16" borderId="29" xfId="0" applyFont="1" applyFill="1" applyBorder="1" applyAlignment="1">
      <alignment horizontal="right" vertical="top" wrapText="1" readingOrder="2"/>
    </xf>
    <xf numFmtId="0" fontId="0" fillId="0" borderId="24" xfId="0" applyBorder="1" applyAlignment="1">
      <alignment wrapText="1"/>
    </xf>
    <xf numFmtId="0" fontId="0" fillId="0" borderId="30" xfId="0" applyBorder="1" applyAlignment="1">
      <alignment wrapText="1"/>
    </xf>
    <xf numFmtId="182" fontId="54" fillId="16" borderId="31" xfId="0" applyNumberFormat="1" applyFont="1" applyFill="1" applyBorder="1" applyAlignment="1">
      <alignment horizontal="center" vertical="center" wrapText="1" readingOrder="1"/>
    </xf>
    <xf numFmtId="182" fontId="54" fillId="16" borderId="32" xfId="0" applyNumberFormat="1" applyFont="1" applyFill="1" applyBorder="1" applyAlignment="1">
      <alignment horizontal="center" vertical="center" wrapText="1" readingOrder="1"/>
    </xf>
    <xf numFmtId="0" fontId="54" fillId="16" borderId="24" xfId="0" applyFont="1" applyFill="1" applyBorder="1" applyAlignment="1">
      <alignment horizontal="right" vertical="top" wrapText="1" readingOrder="2"/>
    </xf>
    <xf numFmtId="0" fontId="54" fillId="16" borderId="30" xfId="0" applyFont="1" applyFill="1" applyBorder="1" applyAlignment="1">
      <alignment horizontal="right" vertical="top" wrapText="1" readingOrder="2"/>
    </xf>
    <xf numFmtId="0" fontId="54" fillId="16" borderId="16" xfId="0" applyFont="1" applyFill="1" applyBorder="1" applyAlignment="1">
      <alignment horizontal="right" vertical="top" wrapText="1" readingOrder="2"/>
    </xf>
    <xf numFmtId="0" fontId="54" fillId="12" borderId="0" xfId="0" applyFont="1" applyFill="1" applyBorder="1" applyAlignment="1">
      <alignment horizontal="center" vertical="center" wrapText="1"/>
    </xf>
    <xf numFmtId="0" fontId="60" fillId="2" borderId="15" xfId="0" applyFont="1" applyFill="1" applyBorder="1" applyAlignment="1">
      <alignment horizontal="right" vertical="center" wrapText="1" readingOrder="2"/>
    </xf>
    <xf numFmtId="0" fontId="0" fillId="2" borderId="27" xfId="0" applyFont="1" applyFill="1" applyBorder="1" applyAlignment="1">
      <alignment horizontal="right" vertical="center" wrapText="1" readingOrder="2"/>
    </xf>
    <xf numFmtId="0" fontId="0" fillId="2" borderId="32" xfId="0" applyFont="1" applyFill="1" applyBorder="1" applyAlignment="1">
      <alignment horizontal="right" vertical="center" wrapText="1" readingOrder="2"/>
    </xf>
    <xf numFmtId="3" fontId="61" fillId="0" borderId="16" xfId="0" applyNumberFormat="1" applyFont="1" applyBorder="1" applyAlignment="1">
      <alignment horizontal="center" vertical="center" wrapText="1" readingOrder="2"/>
    </xf>
    <xf numFmtId="3" fontId="61" fillId="0" borderId="30" xfId="0" applyNumberFormat="1" applyFont="1" applyBorder="1" applyAlignment="1">
      <alignment horizontal="center" vertical="center" wrapText="1" readingOrder="2"/>
    </xf>
    <xf numFmtId="3" fontId="58" fillId="0" borderId="23" xfId="0" applyNumberFormat="1" applyFont="1" applyFill="1" applyBorder="1" applyAlignment="1">
      <alignment horizontal="center" vertical="center" wrapText="1" readingOrder="2"/>
    </xf>
    <xf numFmtId="3" fontId="58" fillId="0" borderId="20" xfId="0" applyNumberFormat="1" applyFont="1" applyFill="1" applyBorder="1" applyAlignment="1">
      <alignment horizontal="center" vertical="center" wrapText="1" readingOrder="2"/>
    </xf>
    <xf numFmtId="0" fontId="53" fillId="0" borderId="16" xfId="0" applyFont="1" applyBorder="1" applyAlignment="1">
      <alignment horizontal="center" vertical="top" wrapText="1" readingOrder="2"/>
    </xf>
    <xf numFmtId="0" fontId="53" fillId="0" borderId="24" xfId="0" applyFont="1" applyBorder="1" applyAlignment="1">
      <alignment horizontal="center" vertical="top" wrapText="1" readingOrder="2"/>
    </xf>
    <xf numFmtId="0" fontId="53" fillId="0" borderId="30" xfId="0" applyFont="1" applyBorder="1" applyAlignment="1">
      <alignment horizontal="center" vertical="top" wrapText="1" readingOrder="2"/>
    </xf>
    <xf numFmtId="182" fontId="54" fillId="16" borderId="33" xfId="0" applyNumberFormat="1" applyFont="1" applyFill="1" applyBorder="1" applyAlignment="1">
      <alignment horizontal="center" vertical="center" wrapText="1" readingOrder="1"/>
    </xf>
    <xf numFmtId="182" fontId="54" fillId="16" borderId="34" xfId="0" applyNumberFormat="1" applyFont="1" applyFill="1" applyBorder="1" applyAlignment="1">
      <alignment horizontal="center" vertical="center" wrapText="1" readingOrder="1"/>
    </xf>
    <xf numFmtId="168" fontId="54" fillId="0" borderId="35" xfId="0" applyNumberFormat="1" applyFont="1" applyFill="1" applyBorder="1" applyAlignment="1">
      <alignment horizontal="center" vertical="center" wrapText="1" readingOrder="1"/>
    </xf>
    <xf numFmtId="168" fontId="54" fillId="0" borderId="36" xfId="0" applyNumberFormat="1" applyFont="1" applyFill="1" applyBorder="1" applyAlignment="1">
      <alignment horizontal="center" vertical="center" wrapText="1" readingOrder="1"/>
    </xf>
    <xf numFmtId="168" fontId="54" fillId="0" borderId="20" xfId="0" applyNumberFormat="1" applyFont="1" applyFill="1" applyBorder="1" applyAlignment="1">
      <alignment horizontal="center" vertical="center" wrapText="1" readingOrder="1"/>
    </xf>
    <xf numFmtId="168" fontId="54" fillId="0" borderId="37" xfId="0" applyNumberFormat="1" applyFont="1" applyFill="1" applyBorder="1" applyAlignment="1">
      <alignment horizontal="center" vertical="center" wrapText="1" readingOrder="1"/>
    </xf>
    <xf numFmtId="168" fontId="54" fillId="16" borderId="38" xfId="0" applyNumberFormat="1" applyFont="1" applyFill="1" applyBorder="1" applyAlignment="1">
      <alignment horizontal="center" vertical="center" wrapText="1" readingOrder="1"/>
    </xf>
    <xf numFmtId="168" fontId="54" fillId="16" borderId="34" xfId="0" applyNumberFormat="1" applyFont="1" applyFill="1" applyBorder="1" applyAlignment="1">
      <alignment horizontal="center" vertical="center" wrapText="1" readingOrder="1"/>
    </xf>
    <xf numFmtId="168" fontId="54" fillId="16" borderId="39" xfId="0" applyNumberFormat="1" applyFont="1" applyFill="1" applyBorder="1" applyAlignment="1">
      <alignment horizontal="center" vertical="center" wrapText="1" readingOrder="1"/>
    </xf>
    <xf numFmtId="168" fontId="54" fillId="16" borderId="40" xfId="0" applyNumberFormat="1" applyFont="1" applyFill="1" applyBorder="1" applyAlignment="1">
      <alignment horizontal="center" vertical="center" wrapText="1" readingOrder="1"/>
    </xf>
    <xf numFmtId="168" fontId="54" fillId="19" borderId="41" xfId="0" applyNumberFormat="1" applyFont="1" applyFill="1" applyBorder="1" applyAlignment="1">
      <alignment horizontal="center" vertical="center" wrapText="1" readingOrder="1"/>
    </xf>
    <xf numFmtId="168" fontId="54" fillId="19" borderId="42" xfId="0" applyNumberFormat="1" applyFont="1" applyFill="1" applyBorder="1" applyAlignment="1">
      <alignment horizontal="center" vertical="center" wrapText="1" readingOrder="1"/>
    </xf>
    <xf numFmtId="168" fontId="54" fillId="19" borderId="43" xfId="0" applyNumberFormat="1" applyFont="1" applyFill="1" applyBorder="1" applyAlignment="1">
      <alignment horizontal="center" vertical="center" wrapText="1" readingOrder="1"/>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I302"/>
  <sheetViews>
    <sheetView rightToLeft="1" tabSelected="1" view="pageBreakPreview" zoomScale="89" zoomScaleNormal="89" zoomScaleSheetLayoutView="89" zoomScalePageLayoutView="0" workbookViewId="0" topLeftCell="A1">
      <pane ySplit="4" topLeftCell="A266" activePane="bottomLeft" state="frozen"/>
      <selection pane="topLeft" activeCell="C14" sqref="C14"/>
      <selection pane="bottomLeft" activeCell="D276" sqref="D276"/>
    </sheetView>
  </sheetViews>
  <sheetFormatPr defaultColWidth="9.140625" defaultRowHeight="15"/>
  <cols>
    <col min="1" max="1" width="8.8515625" style="0" customWidth="1"/>
    <col min="2" max="2" width="50.57421875" style="0" customWidth="1"/>
    <col min="3" max="3" width="7.421875" style="4" customWidth="1"/>
    <col min="4" max="4" width="14.140625" style="0" bestFit="1" customWidth="1"/>
    <col min="5" max="5" width="13.8515625" style="0" bestFit="1" customWidth="1"/>
    <col min="6" max="6" width="15.140625" style="0" customWidth="1"/>
    <col min="7" max="7" width="16.8515625" style="0" customWidth="1"/>
    <col min="8" max="8" width="17.421875" style="0" customWidth="1"/>
    <col min="9" max="9" width="32.140625" style="0" customWidth="1"/>
  </cols>
  <sheetData>
    <row r="1" spans="1:9" ht="18.75">
      <c r="A1" s="156" t="s">
        <v>313</v>
      </c>
      <c r="B1" s="156"/>
      <c r="C1" s="156"/>
      <c r="D1" s="156"/>
      <c r="E1" s="156"/>
      <c r="F1" s="156"/>
      <c r="G1" s="17"/>
      <c r="H1" s="17"/>
      <c r="I1" s="61" t="s">
        <v>319</v>
      </c>
    </row>
    <row r="2" spans="1:9" ht="18" hidden="1">
      <c r="A2" s="63"/>
      <c r="B2" s="63"/>
      <c r="C2" s="63"/>
      <c r="D2" s="63"/>
      <c r="E2" s="63"/>
      <c r="F2" s="63"/>
      <c r="G2" s="64"/>
      <c r="H2" s="64"/>
      <c r="I2" s="65"/>
    </row>
    <row r="3" spans="1:9" ht="100.5" customHeight="1">
      <c r="A3" s="157" t="s">
        <v>312</v>
      </c>
      <c r="B3" s="158"/>
      <c r="C3" s="158"/>
      <c r="D3" s="158"/>
      <c r="E3" s="158"/>
      <c r="F3" s="158"/>
      <c r="G3" s="158"/>
      <c r="H3" s="158"/>
      <c r="I3" s="159"/>
    </row>
    <row r="4" spans="1:9" ht="75">
      <c r="A4" s="62" t="s">
        <v>4</v>
      </c>
      <c r="B4" s="62" t="s">
        <v>0</v>
      </c>
      <c r="C4" s="62" t="s">
        <v>1</v>
      </c>
      <c r="D4" s="62" t="s">
        <v>314</v>
      </c>
      <c r="E4" s="16" t="s">
        <v>7</v>
      </c>
      <c r="F4" s="16" t="s">
        <v>316</v>
      </c>
      <c r="G4" s="16" t="s">
        <v>28</v>
      </c>
      <c r="H4" s="16" t="s">
        <v>29</v>
      </c>
      <c r="I4" s="16" t="s">
        <v>263</v>
      </c>
    </row>
    <row r="5" spans="1:9" ht="18.75">
      <c r="A5" s="24" t="s">
        <v>11</v>
      </c>
      <c r="B5" s="18" t="s">
        <v>63</v>
      </c>
      <c r="C5" s="19"/>
      <c r="D5" s="20"/>
      <c r="E5" s="20"/>
      <c r="F5" s="21"/>
      <c r="G5" s="21"/>
      <c r="H5" s="21"/>
      <c r="I5" s="20"/>
    </row>
    <row r="6" spans="1:9" ht="15.75" customHeight="1">
      <c r="A6" s="164" t="s">
        <v>311</v>
      </c>
      <c r="B6" s="165"/>
      <c r="C6" s="165"/>
      <c r="D6" s="165"/>
      <c r="E6" s="165"/>
      <c r="F6" s="165"/>
      <c r="G6" s="165"/>
      <c r="H6" s="165"/>
      <c r="I6" s="166"/>
    </row>
    <row r="7" spans="1:9" ht="39" customHeight="1">
      <c r="A7" s="6">
        <v>1</v>
      </c>
      <c r="B7" s="67" t="s">
        <v>51</v>
      </c>
      <c r="C7" s="8" t="s">
        <v>3</v>
      </c>
      <c r="D7" s="128">
        <v>0.165</v>
      </c>
      <c r="E7" s="104"/>
      <c r="F7" s="130">
        <f>E7*D7</f>
        <v>0</v>
      </c>
      <c r="G7" s="102"/>
      <c r="H7" s="102"/>
      <c r="I7" s="102"/>
    </row>
    <row r="8" spans="1:9" ht="36" customHeight="1">
      <c r="A8" s="6">
        <f>A7+1</f>
        <v>2</v>
      </c>
      <c r="B8" s="67" t="s">
        <v>52</v>
      </c>
      <c r="C8" s="8" t="s">
        <v>3</v>
      </c>
      <c r="D8" s="128">
        <v>0.255</v>
      </c>
      <c r="E8" s="104"/>
      <c r="F8" s="130">
        <f aca="true" t="shared" si="0" ref="F8:F39">E8*D8</f>
        <v>0</v>
      </c>
      <c r="G8" s="102"/>
      <c r="H8" s="102"/>
      <c r="I8" s="102"/>
    </row>
    <row r="9" spans="1:9" ht="48" customHeight="1">
      <c r="A9" s="6">
        <f aca="true" t="shared" si="1" ref="A9:A39">A8+1</f>
        <v>3</v>
      </c>
      <c r="B9" s="67" t="s">
        <v>282</v>
      </c>
      <c r="C9" s="8" t="s">
        <v>3</v>
      </c>
      <c r="D9" s="128">
        <v>1.771</v>
      </c>
      <c r="E9" s="104"/>
      <c r="F9" s="130">
        <f t="shared" si="0"/>
        <v>0</v>
      </c>
      <c r="G9" s="102"/>
      <c r="H9" s="102"/>
      <c r="I9" s="102"/>
    </row>
    <row r="10" spans="1:9" ht="31.5" customHeight="1">
      <c r="A10" s="6">
        <f>A9+1</f>
        <v>4</v>
      </c>
      <c r="B10" s="67" t="s">
        <v>156</v>
      </c>
      <c r="C10" s="8" t="s">
        <v>3</v>
      </c>
      <c r="D10" s="128">
        <v>1.4789999999999999</v>
      </c>
      <c r="E10" s="104"/>
      <c r="F10" s="130">
        <f t="shared" si="0"/>
        <v>0</v>
      </c>
      <c r="G10" s="102"/>
      <c r="H10" s="102"/>
      <c r="I10" s="102"/>
    </row>
    <row r="11" spans="1:9" ht="31.5">
      <c r="A11" s="6">
        <f t="shared" si="1"/>
        <v>5</v>
      </c>
      <c r="B11" s="67" t="s">
        <v>53</v>
      </c>
      <c r="C11" s="8" t="s">
        <v>3</v>
      </c>
      <c r="D11" s="128">
        <v>1.826</v>
      </c>
      <c r="E11" s="104"/>
      <c r="F11" s="130">
        <f t="shared" si="0"/>
        <v>0</v>
      </c>
      <c r="G11" s="102"/>
      <c r="H11" s="102"/>
      <c r="I11" s="102"/>
    </row>
    <row r="12" spans="1:9" ht="36.75" customHeight="1">
      <c r="A12" s="6">
        <f t="shared" si="1"/>
        <v>6</v>
      </c>
      <c r="B12" s="67" t="s">
        <v>275</v>
      </c>
      <c r="C12" s="8" t="s">
        <v>3</v>
      </c>
      <c r="D12" s="128">
        <v>0.037</v>
      </c>
      <c r="E12" s="104"/>
      <c r="F12" s="130">
        <f t="shared" si="0"/>
        <v>0</v>
      </c>
      <c r="G12" s="102"/>
      <c r="H12" s="102"/>
      <c r="I12" s="102"/>
    </row>
    <row r="13" spans="1:9" ht="34.5" customHeight="1">
      <c r="A13" s="6">
        <f t="shared" si="1"/>
        <v>7</v>
      </c>
      <c r="B13" s="67" t="s">
        <v>283</v>
      </c>
      <c r="C13" s="8" t="s">
        <v>3</v>
      </c>
      <c r="D13" s="128">
        <v>0.657</v>
      </c>
      <c r="E13" s="104"/>
      <c r="F13" s="130">
        <f t="shared" si="0"/>
        <v>0</v>
      </c>
      <c r="G13" s="102"/>
      <c r="H13" s="102"/>
      <c r="I13" s="102"/>
    </row>
    <row r="14" spans="1:9" ht="31.5">
      <c r="A14" s="6">
        <f>A13+1</f>
        <v>8</v>
      </c>
      <c r="B14" s="67" t="s">
        <v>276</v>
      </c>
      <c r="C14" s="8" t="s">
        <v>3</v>
      </c>
      <c r="D14" s="128">
        <v>1.249</v>
      </c>
      <c r="E14" s="104"/>
      <c r="F14" s="130">
        <f t="shared" si="0"/>
        <v>0</v>
      </c>
      <c r="G14" s="102"/>
      <c r="H14" s="102"/>
      <c r="I14" s="102"/>
    </row>
    <row r="15" spans="1:9" ht="31.5">
      <c r="A15" s="6">
        <f t="shared" si="1"/>
        <v>9</v>
      </c>
      <c r="B15" s="67" t="s">
        <v>289</v>
      </c>
      <c r="C15" s="8" t="s">
        <v>3</v>
      </c>
      <c r="D15" s="128">
        <v>0.84</v>
      </c>
      <c r="E15" s="104"/>
      <c r="F15" s="130">
        <f t="shared" si="0"/>
        <v>0</v>
      </c>
      <c r="G15" s="102"/>
      <c r="H15" s="102"/>
      <c r="I15" s="102"/>
    </row>
    <row r="16" spans="1:9" ht="31.5">
      <c r="A16" s="6">
        <f t="shared" si="1"/>
        <v>10</v>
      </c>
      <c r="B16" s="67" t="s">
        <v>288</v>
      </c>
      <c r="C16" s="8" t="s">
        <v>3</v>
      </c>
      <c r="D16" s="128">
        <v>0.183</v>
      </c>
      <c r="E16" s="104"/>
      <c r="F16" s="130">
        <f t="shared" si="0"/>
        <v>0</v>
      </c>
      <c r="G16" s="102"/>
      <c r="H16" s="102"/>
      <c r="I16" s="102"/>
    </row>
    <row r="17" spans="1:9" ht="63">
      <c r="A17" s="6">
        <f t="shared" si="1"/>
        <v>11</v>
      </c>
      <c r="B17" s="67" t="s">
        <v>281</v>
      </c>
      <c r="C17" s="8" t="s">
        <v>3</v>
      </c>
      <c r="D17" s="128">
        <v>0.037</v>
      </c>
      <c r="E17" s="104"/>
      <c r="F17" s="130">
        <f t="shared" si="0"/>
        <v>0</v>
      </c>
      <c r="G17" s="102"/>
      <c r="H17" s="102"/>
      <c r="I17" s="102"/>
    </row>
    <row r="18" spans="1:9" ht="31.5">
      <c r="A18" s="6">
        <f t="shared" si="1"/>
        <v>12</v>
      </c>
      <c r="B18" s="67" t="s">
        <v>87</v>
      </c>
      <c r="C18" s="8" t="s">
        <v>2</v>
      </c>
      <c r="D18" s="128">
        <v>0.376</v>
      </c>
      <c r="E18" s="104"/>
      <c r="F18" s="130">
        <f t="shared" si="0"/>
        <v>0</v>
      </c>
      <c r="G18" s="102"/>
      <c r="H18" s="102"/>
      <c r="I18" s="102"/>
    </row>
    <row r="19" spans="1:9" ht="47.25">
      <c r="A19" s="6">
        <f t="shared" si="1"/>
        <v>13</v>
      </c>
      <c r="B19" s="67" t="s">
        <v>274</v>
      </c>
      <c r="C19" s="87" t="s">
        <v>2</v>
      </c>
      <c r="D19" s="128">
        <v>0.256</v>
      </c>
      <c r="E19" s="104"/>
      <c r="F19" s="130">
        <f t="shared" si="0"/>
        <v>0</v>
      </c>
      <c r="G19" s="102"/>
      <c r="H19" s="102"/>
      <c r="I19" s="102"/>
    </row>
    <row r="20" spans="1:9" ht="18" customHeight="1">
      <c r="A20" s="6">
        <f t="shared" si="1"/>
        <v>14</v>
      </c>
      <c r="B20" s="67" t="s">
        <v>285</v>
      </c>
      <c r="C20" s="8" t="s">
        <v>2</v>
      </c>
      <c r="D20" s="128">
        <v>0.22</v>
      </c>
      <c r="E20" s="104"/>
      <c r="F20" s="130">
        <f t="shared" si="0"/>
        <v>0</v>
      </c>
      <c r="G20" s="102"/>
      <c r="H20" s="102"/>
      <c r="I20" s="102"/>
    </row>
    <row r="21" spans="1:9" ht="47.25">
      <c r="A21" s="6">
        <f>A20+1</f>
        <v>15</v>
      </c>
      <c r="B21" s="67" t="s">
        <v>284</v>
      </c>
      <c r="C21" s="8" t="s">
        <v>3</v>
      </c>
      <c r="D21" s="128">
        <v>0.48</v>
      </c>
      <c r="E21" s="104"/>
      <c r="F21" s="130">
        <f t="shared" si="0"/>
        <v>0</v>
      </c>
      <c r="G21" s="102"/>
      <c r="H21" s="102"/>
      <c r="I21" s="102"/>
    </row>
    <row r="22" spans="1:9" ht="98.25" customHeight="1">
      <c r="A22" s="6">
        <f t="shared" si="1"/>
        <v>16</v>
      </c>
      <c r="B22" s="67" t="s">
        <v>10</v>
      </c>
      <c r="C22" s="8" t="s">
        <v>3</v>
      </c>
      <c r="D22" s="128">
        <v>1.771</v>
      </c>
      <c r="E22" s="104"/>
      <c r="F22" s="130">
        <f t="shared" si="0"/>
        <v>0</v>
      </c>
      <c r="G22" s="102"/>
      <c r="H22" s="102"/>
      <c r="I22" s="102"/>
    </row>
    <row r="23" spans="1:9" ht="47.25">
      <c r="A23" s="6">
        <f t="shared" si="1"/>
        <v>17</v>
      </c>
      <c r="B23" s="67" t="s">
        <v>272</v>
      </c>
      <c r="C23" s="8" t="s">
        <v>3</v>
      </c>
      <c r="D23" s="128">
        <v>0.055</v>
      </c>
      <c r="E23" s="104"/>
      <c r="F23" s="130">
        <f t="shared" si="0"/>
        <v>0</v>
      </c>
      <c r="G23" s="102"/>
      <c r="H23" s="102"/>
      <c r="I23" s="102"/>
    </row>
    <row r="24" spans="1:9" ht="47.25">
      <c r="A24" s="6">
        <f t="shared" si="1"/>
        <v>18</v>
      </c>
      <c r="B24" s="67" t="s">
        <v>271</v>
      </c>
      <c r="C24" s="8" t="s">
        <v>3</v>
      </c>
      <c r="D24" s="128">
        <v>1.4789999999999999</v>
      </c>
      <c r="E24" s="104"/>
      <c r="F24" s="130">
        <f t="shared" si="0"/>
        <v>0</v>
      </c>
      <c r="G24" s="102"/>
      <c r="H24" s="102"/>
      <c r="I24" s="102"/>
    </row>
    <row r="25" spans="1:9" ht="47.25">
      <c r="A25" s="6">
        <f t="shared" si="1"/>
        <v>19</v>
      </c>
      <c r="B25" s="67" t="s">
        <v>270</v>
      </c>
      <c r="C25" s="8" t="s">
        <v>3</v>
      </c>
      <c r="D25" s="128">
        <v>0.22</v>
      </c>
      <c r="E25" s="104"/>
      <c r="F25" s="130">
        <f t="shared" si="0"/>
        <v>0</v>
      </c>
      <c r="G25" s="102"/>
      <c r="H25" s="102"/>
      <c r="I25" s="102"/>
    </row>
    <row r="26" spans="1:9" ht="15.75">
      <c r="A26" s="6">
        <f t="shared" si="1"/>
        <v>20</v>
      </c>
      <c r="B26" s="67" t="s">
        <v>48</v>
      </c>
      <c r="C26" s="8" t="s">
        <v>3</v>
      </c>
      <c r="D26" s="128">
        <v>0.019</v>
      </c>
      <c r="E26" s="104"/>
      <c r="F26" s="130">
        <f t="shared" si="0"/>
        <v>0</v>
      </c>
      <c r="G26" s="102"/>
      <c r="H26" s="102"/>
      <c r="I26" s="102"/>
    </row>
    <row r="27" spans="1:9" ht="31.5">
      <c r="A27" s="6">
        <f t="shared" si="1"/>
        <v>21</v>
      </c>
      <c r="B27" s="67" t="s">
        <v>49</v>
      </c>
      <c r="C27" s="8" t="s">
        <v>2</v>
      </c>
      <c r="D27" s="128">
        <v>0.186</v>
      </c>
      <c r="E27" s="104"/>
      <c r="F27" s="130">
        <f t="shared" si="0"/>
        <v>0</v>
      </c>
      <c r="G27" s="102"/>
      <c r="H27" s="102"/>
      <c r="I27" s="102"/>
    </row>
    <row r="28" spans="1:9" ht="15.75">
      <c r="A28" s="6">
        <f t="shared" si="1"/>
        <v>22</v>
      </c>
      <c r="B28" s="67" t="s">
        <v>50</v>
      </c>
      <c r="C28" s="8" t="s">
        <v>2</v>
      </c>
      <c r="D28" s="128">
        <v>0.0425</v>
      </c>
      <c r="E28" s="104"/>
      <c r="F28" s="130">
        <f t="shared" si="0"/>
        <v>0</v>
      </c>
      <c r="G28" s="102"/>
      <c r="H28" s="102"/>
      <c r="I28" s="102"/>
    </row>
    <row r="29" spans="1:9" ht="15.75">
      <c r="A29" s="6">
        <f t="shared" si="1"/>
        <v>23</v>
      </c>
      <c r="B29" s="67" t="s">
        <v>92</v>
      </c>
      <c r="C29" s="8" t="s">
        <v>3</v>
      </c>
      <c r="D29" s="128">
        <v>2.582</v>
      </c>
      <c r="E29" s="104"/>
      <c r="F29" s="130">
        <f t="shared" si="0"/>
        <v>0</v>
      </c>
      <c r="G29" s="102"/>
      <c r="H29" s="102"/>
      <c r="I29" s="102"/>
    </row>
    <row r="30" spans="1:9" ht="31.5">
      <c r="A30" s="6">
        <f t="shared" si="1"/>
        <v>24</v>
      </c>
      <c r="B30" s="67" t="s">
        <v>93</v>
      </c>
      <c r="C30" s="8" t="s">
        <v>3</v>
      </c>
      <c r="D30" s="128">
        <v>2.683</v>
      </c>
      <c r="E30" s="104"/>
      <c r="F30" s="130">
        <f t="shared" si="0"/>
        <v>0</v>
      </c>
      <c r="G30" s="102"/>
      <c r="H30" s="102"/>
      <c r="I30" s="102"/>
    </row>
    <row r="31" spans="1:9" ht="31.5">
      <c r="A31" s="6">
        <f t="shared" si="1"/>
        <v>25</v>
      </c>
      <c r="B31" s="67" t="s">
        <v>94</v>
      </c>
      <c r="C31" s="8" t="s">
        <v>3</v>
      </c>
      <c r="D31" s="128">
        <v>2.771</v>
      </c>
      <c r="E31" s="104"/>
      <c r="F31" s="130">
        <f t="shared" si="0"/>
        <v>0</v>
      </c>
      <c r="G31" s="102"/>
      <c r="H31" s="102"/>
      <c r="I31" s="102"/>
    </row>
    <row r="32" spans="1:9" ht="15.75">
      <c r="A32" s="6">
        <f t="shared" si="1"/>
        <v>26</v>
      </c>
      <c r="B32" s="67" t="s">
        <v>95</v>
      </c>
      <c r="C32" s="8" t="s">
        <v>3</v>
      </c>
      <c r="D32" s="128">
        <v>2.825</v>
      </c>
      <c r="E32" s="104"/>
      <c r="F32" s="130">
        <f t="shared" si="0"/>
        <v>0</v>
      </c>
      <c r="G32" s="102"/>
      <c r="H32" s="102"/>
      <c r="I32" s="102"/>
    </row>
    <row r="33" spans="1:9" ht="15.75">
      <c r="A33" s="6">
        <f t="shared" si="1"/>
        <v>27</v>
      </c>
      <c r="B33" s="67" t="s">
        <v>91</v>
      </c>
      <c r="C33" s="8" t="s">
        <v>2</v>
      </c>
      <c r="D33" s="128">
        <v>3.258</v>
      </c>
      <c r="E33" s="104"/>
      <c r="F33" s="130">
        <f t="shared" si="0"/>
        <v>0</v>
      </c>
      <c r="G33" s="102"/>
      <c r="H33" s="102"/>
      <c r="I33" s="102"/>
    </row>
    <row r="34" spans="1:9" ht="68.25" customHeight="1">
      <c r="A34" s="6">
        <f t="shared" si="1"/>
        <v>28</v>
      </c>
      <c r="B34" s="67" t="s">
        <v>293</v>
      </c>
      <c r="C34" s="8" t="s">
        <v>2</v>
      </c>
      <c r="D34" s="128">
        <v>6.251</v>
      </c>
      <c r="E34" s="104"/>
      <c r="F34" s="130">
        <f t="shared" si="0"/>
        <v>0</v>
      </c>
      <c r="G34" s="102"/>
      <c r="H34" s="102"/>
      <c r="I34" s="102"/>
    </row>
    <row r="35" spans="1:9" ht="31.5">
      <c r="A35" s="6">
        <f t="shared" si="1"/>
        <v>29</v>
      </c>
      <c r="B35" s="67" t="s">
        <v>64</v>
      </c>
      <c r="C35" s="8" t="s">
        <v>3</v>
      </c>
      <c r="D35" s="128">
        <v>2.348</v>
      </c>
      <c r="E35" s="104"/>
      <c r="F35" s="130">
        <f t="shared" si="0"/>
        <v>0</v>
      </c>
      <c r="G35" s="102"/>
      <c r="H35" s="102"/>
      <c r="I35" s="102"/>
    </row>
    <row r="36" spans="1:9" ht="31.5">
      <c r="A36" s="6">
        <f t="shared" si="1"/>
        <v>30</v>
      </c>
      <c r="B36" s="67" t="s">
        <v>65</v>
      </c>
      <c r="C36" s="8" t="s">
        <v>3</v>
      </c>
      <c r="D36" s="128">
        <v>2.482</v>
      </c>
      <c r="E36" s="104"/>
      <c r="F36" s="130">
        <f t="shared" si="0"/>
        <v>0</v>
      </c>
      <c r="G36" s="102"/>
      <c r="H36" s="102"/>
      <c r="I36" s="102"/>
    </row>
    <row r="37" spans="1:9" ht="47.25">
      <c r="A37" s="6">
        <f t="shared" si="1"/>
        <v>31</v>
      </c>
      <c r="B37" s="67" t="s">
        <v>66</v>
      </c>
      <c r="C37" s="8" t="s">
        <v>3</v>
      </c>
      <c r="D37" s="128">
        <v>1.294</v>
      </c>
      <c r="E37" s="104"/>
      <c r="F37" s="130">
        <f t="shared" si="0"/>
        <v>0</v>
      </c>
      <c r="G37" s="102"/>
      <c r="H37" s="102"/>
      <c r="I37" s="102"/>
    </row>
    <row r="38" spans="1:9" ht="15.75">
      <c r="A38" s="6">
        <f t="shared" si="1"/>
        <v>32</v>
      </c>
      <c r="B38" s="67" t="s">
        <v>74</v>
      </c>
      <c r="C38" s="8" t="s">
        <v>3</v>
      </c>
      <c r="D38" s="128">
        <v>1.8619999999999999</v>
      </c>
      <c r="E38" s="104"/>
      <c r="F38" s="130">
        <f t="shared" si="0"/>
        <v>0</v>
      </c>
      <c r="G38" s="102"/>
      <c r="H38" s="102"/>
      <c r="I38" s="102"/>
    </row>
    <row r="39" spans="1:9" ht="31.5">
      <c r="A39" s="6">
        <f t="shared" si="1"/>
        <v>33</v>
      </c>
      <c r="B39" s="67" t="s">
        <v>306</v>
      </c>
      <c r="C39" s="8" t="s">
        <v>3</v>
      </c>
      <c r="D39" s="128">
        <v>1.059</v>
      </c>
      <c r="E39" s="104"/>
      <c r="F39" s="130">
        <f t="shared" si="0"/>
        <v>0</v>
      </c>
      <c r="G39" s="102"/>
      <c r="H39" s="102"/>
      <c r="I39" s="102"/>
    </row>
    <row r="40" spans="1:9" ht="18.75">
      <c r="A40" s="22" t="s">
        <v>11</v>
      </c>
      <c r="B40" s="69" t="s">
        <v>121</v>
      </c>
      <c r="C40" s="23"/>
      <c r="D40" s="105"/>
      <c r="E40" s="105"/>
      <c r="F40" s="131">
        <f>SUM(F7:F39)</f>
        <v>0</v>
      </c>
      <c r="G40" s="91"/>
      <c r="H40" s="91"/>
      <c r="I40" s="91"/>
    </row>
    <row r="41" spans="1:9" s="78" customFormat="1" ht="12" customHeight="1">
      <c r="A41" s="75"/>
      <c r="B41" s="76"/>
      <c r="C41" s="77"/>
      <c r="D41" s="106"/>
      <c r="E41" s="106"/>
      <c r="F41" s="132"/>
      <c r="G41" s="95"/>
      <c r="H41" s="95"/>
      <c r="I41" s="95"/>
    </row>
    <row r="42" spans="1:9" ht="18.75" customHeight="1">
      <c r="A42" s="24" t="s">
        <v>105</v>
      </c>
      <c r="B42" s="18" t="s">
        <v>123</v>
      </c>
      <c r="C42" s="19"/>
      <c r="D42" s="107"/>
      <c r="E42" s="107"/>
      <c r="F42" s="133"/>
      <c r="G42" s="96"/>
      <c r="H42" s="96"/>
      <c r="I42" s="92"/>
    </row>
    <row r="43" spans="1:9" ht="63">
      <c r="A43" s="6">
        <f>A39+1</f>
        <v>34</v>
      </c>
      <c r="B43" s="67" t="s">
        <v>286</v>
      </c>
      <c r="C43" s="8" t="s">
        <v>3</v>
      </c>
      <c r="D43" s="128">
        <v>1.789</v>
      </c>
      <c r="E43" s="104"/>
      <c r="F43" s="130">
        <f aca="true" t="shared" si="2" ref="F43:F63">E43*D43</f>
        <v>0</v>
      </c>
      <c r="G43" s="102"/>
      <c r="H43" s="102"/>
      <c r="I43" s="102"/>
    </row>
    <row r="44" spans="1:9" ht="63">
      <c r="A44" s="6">
        <f>A43+1</f>
        <v>35</v>
      </c>
      <c r="B44" s="67" t="s">
        <v>287</v>
      </c>
      <c r="C44" s="8" t="s">
        <v>3</v>
      </c>
      <c r="D44" s="128">
        <v>1.925</v>
      </c>
      <c r="E44" s="104"/>
      <c r="F44" s="130">
        <f t="shared" si="2"/>
        <v>0</v>
      </c>
      <c r="G44" s="102"/>
      <c r="H44" s="102"/>
      <c r="I44" s="102"/>
    </row>
    <row r="45" spans="1:9" ht="78.75">
      <c r="A45" s="6">
        <f aca="true" t="shared" si="3" ref="A45:A63">A44+1</f>
        <v>36</v>
      </c>
      <c r="B45" s="67" t="s">
        <v>261</v>
      </c>
      <c r="C45" s="8" t="s">
        <v>3</v>
      </c>
      <c r="D45" s="128">
        <v>1.812</v>
      </c>
      <c r="E45" s="104"/>
      <c r="F45" s="130">
        <f t="shared" si="2"/>
        <v>0</v>
      </c>
      <c r="G45" s="102"/>
      <c r="H45" s="102"/>
      <c r="I45" s="102"/>
    </row>
    <row r="46" spans="1:9" ht="31.5">
      <c r="A46" s="6">
        <f t="shared" si="3"/>
        <v>37</v>
      </c>
      <c r="B46" s="67" t="s">
        <v>98</v>
      </c>
      <c r="C46" s="8" t="s">
        <v>3</v>
      </c>
      <c r="D46" s="128">
        <v>0.019</v>
      </c>
      <c r="E46" s="104"/>
      <c r="F46" s="130">
        <f t="shared" si="2"/>
        <v>0</v>
      </c>
      <c r="G46" s="102"/>
      <c r="H46" s="102"/>
      <c r="I46" s="102"/>
    </row>
    <row r="47" spans="1:9" ht="31.5">
      <c r="A47" s="6">
        <f t="shared" si="3"/>
        <v>38</v>
      </c>
      <c r="B47" s="67" t="s">
        <v>100</v>
      </c>
      <c r="C47" s="8" t="s">
        <v>3</v>
      </c>
      <c r="D47" s="128">
        <v>0.147</v>
      </c>
      <c r="E47" s="104"/>
      <c r="F47" s="130">
        <f t="shared" si="2"/>
        <v>0</v>
      </c>
      <c r="G47" s="102"/>
      <c r="H47" s="102"/>
      <c r="I47" s="102"/>
    </row>
    <row r="48" spans="1:9" ht="15.75">
      <c r="A48" s="6">
        <f t="shared" si="3"/>
        <v>39</v>
      </c>
      <c r="B48" s="67" t="s">
        <v>99</v>
      </c>
      <c r="C48" s="8" t="s">
        <v>3</v>
      </c>
      <c r="D48" s="128">
        <v>6.590000000000001</v>
      </c>
      <c r="E48" s="104"/>
      <c r="F48" s="130">
        <f t="shared" si="2"/>
        <v>0</v>
      </c>
      <c r="G48" s="102"/>
      <c r="H48" s="102"/>
      <c r="I48" s="102"/>
    </row>
    <row r="49" spans="1:9" ht="47.25">
      <c r="A49" s="6">
        <f t="shared" si="3"/>
        <v>40</v>
      </c>
      <c r="B49" s="67" t="s">
        <v>101</v>
      </c>
      <c r="C49" s="8" t="s">
        <v>3</v>
      </c>
      <c r="D49" s="128">
        <v>0.147</v>
      </c>
      <c r="E49" s="104"/>
      <c r="F49" s="130">
        <f t="shared" si="2"/>
        <v>0</v>
      </c>
      <c r="G49" s="102"/>
      <c r="H49" s="102"/>
      <c r="I49" s="102"/>
    </row>
    <row r="50" spans="1:9" ht="47.25">
      <c r="A50" s="6">
        <f t="shared" si="3"/>
        <v>41</v>
      </c>
      <c r="B50" s="67" t="s">
        <v>102</v>
      </c>
      <c r="C50" s="8" t="s">
        <v>3</v>
      </c>
      <c r="D50" s="128">
        <v>0.074</v>
      </c>
      <c r="E50" s="104"/>
      <c r="F50" s="130">
        <f t="shared" si="2"/>
        <v>0</v>
      </c>
      <c r="G50" s="102"/>
      <c r="H50" s="102"/>
      <c r="I50" s="102"/>
    </row>
    <row r="51" spans="1:9" ht="31.5">
      <c r="A51" s="6">
        <f t="shared" si="3"/>
        <v>42</v>
      </c>
      <c r="B51" s="67" t="s">
        <v>104</v>
      </c>
      <c r="C51" s="8" t="s">
        <v>3</v>
      </c>
      <c r="D51" s="128">
        <v>0.019</v>
      </c>
      <c r="E51" s="104"/>
      <c r="F51" s="130">
        <f t="shared" si="2"/>
        <v>0</v>
      </c>
      <c r="G51" s="102"/>
      <c r="H51" s="102"/>
      <c r="I51" s="102"/>
    </row>
    <row r="52" spans="1:9" ht="47.25">
      <c r="A52" s="6">
        <f t="shared" si="3"/>
        <v>43</v>
      </c>
      <c r="B52" s="67" t="s">
        <v>107</v>
      </c>
      <c r="C52" s="8" t="s">
        <v>3</v>
      </c>
      <c r="D52" s="128">
        <v>0.019</v>
      </c>
      <c r="E52" s="104"/>
      <c r="F52" s="130">
        <f t="shared" si="2"/>
        <v>0</v>
      </c>
      <c r="G52" s="102"/>
      <c r="H52" s="102"/>
      <c r="I52" s="102"/>
    </row>
    <row r="53" spans="1:9" ht="47.25">
      <c r="A53" s="6">
        <f t="shared" si="3"/>
        <v>44</v>
      </c>
      <c r="B53" s="67" t="s">
        <v>13</v>
      </c>
      <c r="C53" s="8" t="s">
        <v>3</v>
      </c>
      <c r="D53" s="128">
        <v>0.074</v>
      </c>
      <c r="E53" s="104"/>
      <c r="F53" s="130">
        <f t="shared" si="2"/>
        <v>0</v>
      </c>
      <c r="G53" s="102"/>
      <c r="H53" s="102"/>
      <c r="I53" s="102"/>
    </row>
    <row r="54" spans="1:9" ht="63">
      <c r="A54" s="6">
        <f t="shared" si="3"/>
        <v>45</v>
      </c>
      <c r="B54" s="67" t="s">
        <v>108</v>
      </c>
      <c r="C54" s="8" t="s">
        <v>3</v>
      </c>
      <c r="D54" s="128">
        <v>0.074</v>
      </c>
      <c r="E54" s="104"/>
      <c r="F54" s="130">
        <f t="shared" si="2"/>
        <v>0</v>
      </c>
      <c r="G54" s="102"/>
      <c r="H54" s="102"/>
      <c r="I54" s="102"/>
    </row>
    <row r="55" spans="1:9" ht="47.25">
      <c r="A55" s="6">
        <f t="shared" si="3"/>
        <v>46</v>
      </c>
      <c r="B55" s="67" t="s">
        <v>103</v>
      </c>
      <c r="C55" s="8" t="s">
        <v>3</v>
      </c>
      <c r="D55" s="128">
        <v>0.019</v>
      </c>
      <c r="E55" s="104"/>
      <c r="F55" s="130">
        <f t="shared" si="2"/>
        <v>0</v>
      </c>
      <c r="G55" s="102"/>
      <c r="H55" s="102"/>
      <c r="I55" s="102"/>
    </row>
    <row r="56" spans="1:9" ht="15.75">
      <c r="A56" s="6">
        <f t="shared" si="3"/>
        <v>47</v>
      </c>
      <c r="B56" s="67" t="s">
        <v>273</v>
      </c>
      <c r="C56" s="8" t="s">
        <v>3</v>
      </c>
      <c r="D56" s="128">
        <v>0.256</v>
      </c>
      <c r="E56" s="104"/>
      <c r="F56" s="130">
        <f t="shared" si="2"/>
        <v>0</v>
      </c>
      <c r="G56" s="102"/>
      <c r="H56" s="102"/>
      <c r="I56" s="102"/>
    </row>
    <row r="57" spans="1:9" ht="31.5">
      <c r="A57" s="6">
        <f t="shared" si="3"/>
        <v>48</v>
      </c>
      <c r="B57" s="67" t="s">
        <v>277</v>
      </c>
      <c r="C57" s="8" t="s">
        <v>3</v>
      </c>
      <c r="D57" s="128">
        <v>1.652</v>
      </c>
      <c r="E57" s="104"/>
      <c r="F57" s="130">
        <f t="shared" si="2"/>
        <v>0</v>
      </c>
      <c r="G57" s="102"/>
      <c r="H57" s="102"/>
      <c r="I57" s="102"/>
    </row>
    <row r="58" spans="1:9" ht="31.5">
      <c r="A58" s="6">
        <f t="shared" si="3"/>
        <v>49</v>
      </c>
      <c r="B58" s="67" t="s">
        <v>42</v>
      </c>
      <c r="C58" s="8" t="s">
        <v>3</v>
      </c>
      <c r="D58" s="128">
        <v>8.205</v>
      </c>
      <c r="E58" s="104"/>
      <c r="F58" s="130">
        <f t="shared" si="2"/>
        <v>0</v>
      </c>
      <c r="G58" s="102"/>
      <c r="H58" s="102"/>
      <c r="I58" s="102"/>
    </row>
    <row r="59" spans="1:9" ht="31.5">
      <c r="A59" s="6">
        <f t="shared" si="3"/>
        <v>50</v>
      </c>
      <c r="B59" s="67" t="s">
        <v>262</v>
      </c>
      <c r="C59" s="8" t="s">
        <v>2</v>
      </c>
      <c r="D59" s="128">
        <v>0.541</v>
      </c>
      <c r="E59" s="104"/>
      <c r="F59" s="130">
        <f t="shared" si="2"/>
        <v>0</v>
      </c>
      <c r="G59" s="102"/>
      <c r="H59" s="102"/>
      <c r="I59" s="102"/>
    </row>
    <row r="60" spans="1:9" ht="31.5">
      <c r="A60" s="6">
        <f t="shared" si="3"/>
        <v>51</v>
      </c>
      <c r="B60" s="67" t="s">
        <v>89</v>
      </c>
      <c r="C60" s="8" t="s">
        <v>3</v>
      </c>
      <c r="D60" s="128">
        <v>2.854</v>
      </c>
      <c r="E60" s="104"/>
      <c r="F60" s="130">
        <f t="shared" si="2"/>
        <v>0</v>
      </c>
      <c r="G60" s="102"/>
      <c r="H60" s="102"/>
      <c r="I60" s="102"/>
    </row>
    <row r="61" spans="1:9" ht="31.5">
      <c r="A61" s="6">
        <f t="shared" si="3"/>
        <v>52</v>
      </c>
      <c r="B61" s="67" t="s">
        <v>90</v>
      </c>
      <c r="C61" s="8" t="s">
        <v>3</v>
      </c>
      <c r="D61" s="128">
        <v>1.439</v>
      </c>
      <c r="E61" s="104"/>
      <c r="F61" s="130">
        <f t="shared" si="2"/>
        <v>0</v>
      </c>
      <c r="G61" s="102"/>
      <c r="H61" s="102"/>
      <c r="I61" s="102"/>
    </row>
    <row r="62" spans="1:9" ht="31.5">
      <c r="A62" s="6">
        <f t="shared" si="3"/>
        <v>53</v>
      </c>
      <c r="B62" s="67" t="s">
        <v>43</v>
      </c>
      <c r="C62" s="8" t="s">
        <v>3</v>
      </c>
      <c r="D62" s="128">
        <v>1.842</v>
      </c>
      <c r="E62" s="104"/>
      <c r="F62" s="130">
        <f t="shared" si="2"/>
        <v>0</v>
      </c>
      <c r="G62" s="102"/>
      <c r="H62" s="102"/>
      <c r="I62" s="102"/>
    </row>
    <row r="63" spans="1:9" ht="47.25">
      <c r="A63" s="6">
        <f t="shared" si="3"/>
        <v>54</v>
      </c>
      <c r="B63" s="67" t="s">
        <v>44</v>
      </c>
      <c r="C63" s="8" t="s">
        <v>3</v>
      </c>
      <c r="D63" s="128">
        <v>8.165</v>
      </c>
      <c r="E63" s="104"/>
      <c r="F63" s="130">
        <f t="shared" si="2"/>
        <v>0</v>
      </c>
      <c r="G63" s="102"/>
      <c r="H63" s="102"/>
      <c r="I63" s="102"/>
    </row>
    <row r="64" spans="1:9" ht="18.75">
      <c r="A64" s="22" t="s">
        <v>12</v>
      </c>
      <c r="B64" s="69" t="s">
        <v>122</v>
      </c>
      <c r="C64" s="23"/>
      <c r="D64" s="105"/>
      <c r="E64" s="105"/>
      <c r="F64" s="131">
        <f>SUM(F43:F63)</f>
        <v>0</v>
      </c>
      <c r="G64" s="91"/>
      <c r="H64" s="91"/>
      <c r="I64" s="91"/>
    </row>
    <row r="65" spans="1:9" ht="15.75">
      <c r="A65" s="13"/>
      <c r="B65" s="30"/>
      <c r="C65" s="14"/>
      <c r="D65" s="108"/>
      <c r="E65" s="108"/>
      <c r="F65" s="134"/>
      <c r="G65" s="93"/>
      <c r="H65" s="93"/>
      <c r="I65" s="93"/>
    </row>
    <row r="66" spans="1:9" ht="18.75">
      <c r="A66" s="45" t="s">
        <v>106</v>
      </c>
      <c r="B66" s="46" t="s">
        <v>20</v>
      </c>
      <c r="C66" s="115"/>
      <c r="D66" s="116"/>
      <c r="E66" s="116"/>
      <c r="F66" s="135"/>
      <c r="G66" s="117"/>
      <c r="H66" s="117"/>
      <c r="I66" s="118"/>
    </row>
    <row r="67" spans="1:9" ht="15.75">
      <c r="A67" s="6">
        <f>A63+1</f>
        <v>55</v>
      </c>
      <c r="B67" s="103" t="s">
        <v>33</v>
      </c>
      <c r="C67" s="88"/>
      <c r="D67" s="122"/>
      <c r="E67" s="122"/>
      <c r="F67" s="136"/>
      <c r="G67" s="123"/>
      <c r="H67" s="123"/>
      <c r="I67" s="123"/>
    </row>
    <row r="68" spans="1:9" ht="31.5">
      <c r="A68" s="6">
        <f>A67+1</f>
        <v>56</v>
      </c>
      <c r="B68" s="47" t="s">
        <v>307</v>
      </c>
      <c r="C68" s="119" t="s">
        <v>3</v>
      </c>
      <c r="D68" s="129">
        <v>0.147</v>
      </c>
      <c r="E68" s="120"/>
      <c r="F68" s="130">
        <f aca="true" t="shared" si="4" ref="F68:F93">E68*D68</f>
        <v>0</v>
      </c>
      <c r="G68" s="121"/>
      <c r="H68" s="121"/>
      <c r="I68" s="121"/>
    </row>
    <row r="69" spans="1:9" ht="31.5">
      <c r="A69" s="6">
        <f aca="true" t="shared" si="5" ref="A69:A93">A68+1</f>
        <v>57</v>
      </c>
      <c r="B69" s="47" t="s">
        <v>157</v>
      </c>
      <c r="C69" s="8" t="s">
        <v>3</v>
      </c>
      <c r="D69" s="128">
        <v>0.037</v>
      </c>
      <c r="E69" s="104"/>
      <c r="F69" s="130">
        <f t="shared" si="4"/>
        <v>0</v>
      </c>
      <c r="G69" s="102"/>
      <c r="H69" s="102"/>
      <c r="I69" s="102"/>
    </row>
    <row r="70" spans="1:9" ht="31.5">
      <c r="A70" s="6">
        <f t="shared" si="5"/>
        <v>58</v>
      </c>
      <c r="B70" s="79" t="s">
        <v>158</v>
      </c>
      <c r="C70" s="8" t="s">
        <v>3</v>
      </c>
      <c r="D70" s="128">
        <v>0.128</v>
      </c>
      <c r="E70" s="104"/>
      <c r="F70" s="130">
        <f t="shared" si="4"/>
        <v>0</v>
      </c>
      <c r="G70" s="102"/>
      <c r="H70" s="102"/>
      <c r="I70" s="102"/>
    </row>
    <row r="71" spans="1:9" ht="15.75">
      <c r="A71" s="6">
        <f t="shared" si="5"/>
        <v>59</v>
      </c>
      <c r="B71" s="80" t="s">
        <v>21</v>
      </c>
      <c r="C71" s="8" t="s">
        <v>2</v>
      </c>
      <c r="D71" s="128">
        <v>0.642</v>
      </c>
      <c r="E71" s="104"/>
      <c r="F71" s="130">
        <f t="shared" si="4"/>
        <v>0</v>
      </c>
      <c r="G71" s="102"/>
      <c r="H71" s="102"/>
      <c r="I71" s="102"/>
    </row>
    <row r="72" spans="1:9" ht="15.75">
      <c r="A72" s="6">
        <f t="shared" si="5"/>
        <v>60</v>
      </c>
      <c r="B72" s="80" t="s">
        <v>22</v>
      </c>
      <c r="C72" s="8" t="s">
        <v>2</v>
      </c>
      <c r="D72" s="128">
        <v>0.315</v>
      </c>
      <c r="E72" s="104"/>
      <c r="F72" s="130">
        <f t="shared" si="4"/>
        <v>0</v>
      </c>
      <c r="G72" s="102"/>
      <c r="H72" s="102"/>
      <c r="I72" s="102"/>
    </row>
    <row r="73" spans="1:9" ht="15.75">
      <c r="A73" s="6">
        <f t="shared" si="5"/>
        <v>61</v>
      </c>
      <c r="B73" s="80" t="s">
        <v>23</v>
      </c>
      <c r="C73" s="8" t="s">
        <v>2</v>
      </c>
      <c r="D73" s="128">
        <v>0.481</v>
      </c>
      <c r="E73" s="104"/>
      <c r="F73" s="130">
        <f t="shared" si="4"/>
        <v>0</v>
      </c>
      <c r="G73" s="102"/>
      <c r="H73" s="102"/>
      <c r="I73" s="102"/>
    </row>
    <row r="74" spans="1:9" ht="15.75">
      <c r="A74" s="6">
        <f t="shared" si="5"/>
        <v>62</v>
      </c>
      <c r="B74" s="80" t="s">
        <v>24</v>
      </c>
      <c r="C74" s="8" t="s">
        <v>2</v>
      </c>
      <c r="D74" s="128">
        <v>0.612</v>
      </c>
      <c r="E74" s="104"/>
      <c r="F74" s="130">
        <f t="shared" si="4"/>
        <v>0</v>
      </c>
      <c r="G74" s="102"/>
      <c r="H74" s="102"/>
      <c r="I74" s="102"/>
    </row>
    <row r="75" spans="1:9" ht="15.75">
      <c r="A75" s="6">
        <f t="shared" si="5"/>
        <v>63</v>
      </c>
      <c r="B75" s="80" t="s">
        <v>25</v>
      </c>
      <c r="C75" s="8" t="s">
        <v>2</v>
      </c>
      <c r="D75" s="128">
        <v>0.32</v>
      </c>
      <c r="E75" s="104"/>
      <c r="F75" s="130">
        <f t="shared" si="4"/>
        <v>0</v>
      </c>
      <c r="G75" s="102"/>
      <c r="H75" s="102"/>
      <c r="I75" s="102"/>
    </row>
    <row r="76" spans="1:9" ht="15.75">
      <c r="A76" s="6">
        <f t="shared" si="5"/>
        <v>64</v>
      </c>
      <c r="B76" s="80" t="s">
        <v>109</v>
      </c>
      <c r="C76" s="8" t="s">
        <v>2</v>
      </c>
      <c r="D76" s="128">
        <v>0.312</v>
      </c>
      <c r="E76" s="104"/>
      <c r="F76" s="130">
        <f t="shared" si="4"/>
        <v>0</v>
      </c>
      <c r="G76" s="102"/>
      <c r="H76" s="102"/>
      <c r="I76" s="102"/>
    </row>
    <row r="77" spans="1:9" ht="15.75">
      <c r="A77" s="6">
        <f t="shared" si="5"/>
        <v>65</v>
      </c>
      <c r="B77" s="80" t="s">
        <v>40</v>
      </c>
      <c r="C77" s="8" t="s">
        <v>2</v>
      </c>
      <c r="D77" s="128">
        <v>0.118</v>
      </c>
      <c r="E77" s="104"/>
      <c r="F77" s="130">
        <f t="shared" si="4"/>
        <v>0</v>
      </c>
      <c r="G77" s="102"/>
      <c r="H77" s="102"/>
      <c r="I77" s="102"/>
    </row>
    <row r="78" spans="1:9" ht="15.75">
      <c r="A78" s="6">
        <f t="shared" si="5"/>
        <v>66</v>
      </c>
      <c r="B78" s="80" t="s">
        <v>26</v>
      </c>
      <c r="C78" s="8" t="s">
        <v>3</v>
      </c>
      <c r="D78" s="128">
        <v>1.059</v>
      </c>
      <c r="E78" s="104"/>
      <c r="F78" s="130">
        <f t="shared" si="4"/>
        <v>0</v>
      </c>
      <c r="G78" s="102"/>
      <c r="H78" s="102"/>
      <c r="I78" s="102"/>
    </row>
    <row r="79" spans="1:9" ht="31.5">
      <c r="A79" s="6">
        <f t="shared" si="5"/>
        <v>67</v>
      </c>
      <c r="B79" s="80" t="s">
        <v>251</v>
      </c>
      <c r="C79" s="8" t="s">
        <v>3</v>
      </c>
      <c r="D79" s="128">
        <v>1.685</v>
      </c>
      <c r="E79" s="104"/>
      <c r="F79" s="130">
        <f t="shared" si="4"/>
        <v>0</v>
      </c>
      <c r="G79" s="102"/>
      <c r="H79" s="102"/>
      <c r="I79" s="102"/>
    </row>
    <row r="80" spans="1:9" ht="31.5">
      <c r="A80" s="6">
        <f t="shared" si="5"/>
        <v>68</v>
      </c>
      <c r="B80" s="80" t="s">
        <v>161</v>
      </c>
      <c r="C80" s="8" t="s">
        <v>3</v>
      </c>
      <c r="D80" s="128">
        <v>0.147</v>
      </c>
      <c r="E80" s="104"/>
      <c r="F80" s="130">
        <f t="shared" si="4"/>
        <v>0</v>
      </c>
      <c r="G80" s="102"/>
      <c r="H80" s="102"/>
      <c r="I80" s="102"/>
    </row>
    <row r="81" spans="1:9" ht="15.75">
      <c r="A81" s="6">
        <f t="shared" si="5"/>
        <v>69</v>
      </c>
      <c r="B81" s="80" t="s">
        <v>160</v>
      </c>
      <c r="C81" s="8" t="s">
        <v>3</v>
      </c>
      <c r="D81" s="128">
        <v>0.092</v>
      </c>
      <c r="E81" s="104"/>
      <c r="F81" s="130">
        <f t="shared" si="4"/>
        <v>0</v>
      </c>
      <c r="G81" s="102"/>
      <c r="H81" s="102"/>
      <c r="I81" s="102"/>
    </row>
    <row r="82" spans="1:9" ht="15.75">
      <c r="A82" s="6">
        <f t="shared" si="5"/>
        <v>70</v>
      </c>
      <c r="B82" s="80" t="s">
        <v>30</v>
      </c>
      <c r="C82" s="8" t="s">
        <v>3</v>
      </c>
      <c r="D82" s="128">
        <v>0.11</v>
      </c>
      <c r="E82" s="104"/>
      <c r="F82" s="130">
        <f t="shared" si="4"/>
        <v>0</v>
      </c>
      <c r="G82" s="102"/>
      <c r="H82" s="102"/>
      <c r="I82" s="102"/>
    </row>
    <row r="83" spans="1:9" ht="63">
      <c r="A83" s="6">
        <f t="shared" si="5"/>
        <v>71</v>
      </c>
      <c r="B83" s="48" t="s">
        <v>296</v>
      </c>
      <c r="C83" s="8" t="s">
        <v>2</v>
      </c>
      <c r="D83" s="128">
        <v>0.147</v>
      </c>
      <c r="E83" s="104"/>
      <c r="F83" s="130">
        <f t="shared" si="4"/>
        <v>0</v>
      </c>
      <c r="G83" s="102"/>
      <c r="H83" s="102"/>
      <c r="I83" s="102"/>
    </row>
    <row r="84" spans="1:9" ht="47.25">
      <c r="A84" s="6">
        <f t="shared" si="5"/>
        <v>72</v>
      </c>
      <c r="B84" s="48" t="s">
        <v>111</v>
      </c>
      <c r="C84" s="8" t="s">
        <v>2</v>
      </c>
      <c r="D84" s="128">
        <v>0.345</v>
      </c>
      <c r="E84" s="104"/>
      <c r="F84" s="130">
        <f t="shared" si="4"/>
        <v>0</v>
      </c>
      <c r="G84" s="102"/>
      <c r="H84" s="102"/>
      <c r="I84" s="102"/>
    </row>
    <row r="85" spans="1:9" ht="31.5">
      <c r="A85" s="6">
        <f t="shared" si="5"/>
        <v>73</v>
      </c>
      <c r="B85" s="48" t="s">
        <v>110</v>
      </c>
      <c r="C85" s="8" t="s">
        <v>2</v>
      </c>
      <c r="D85" s="128">
        <v>0.092</v>
      </c>
      <c r="E85" s="104"/>
      <c r="F85" s="130">
        <f t="shared" si="4"/>
        <v>0</v>
      </c>
      <c r="G85" s="102"/>
      <c r="H85" s="102"/>
      <c r="I85" s="102"/>
    </row>
    <row r="86" spans="1:9" ht="31.5">
      <c r="A86" s="6">
        <f t="shared" si="5"/>
        <v>74</v>
      </c>
      <c r="B86" s="48" t="s">
        <v>246</v>
      </c>
      <c r="C86" s="8" t="s">
        <v>2</v>
      </c>
      <c r="D86" s="128">
        <v>0.127</v>
      </c>
      <c r="E86" s="104"/>
      <c r="F86" s="130">
        <f t="shared" si="4"/>
        <v>0</v>
      </c>
      <c r="G86" s="102"/>
      <c r="H86" s="102"/>
      <c r="I86" s="102"/>
    </row>
    <row r="87" spans="1:9" ht="31.5">
      <c r="A87" s="6">
        <f t="shared" si="5"/>
        <v>75</v>
      </c>
      <c r="B87" s="48" t="s">
        <v>269</v>
      </c>
      <c r="C87" s="8" t="s">
        <v>2</v>
      </c>
      <c r="D87" s="128">
        <v>0.074</v>
      </c>
      <c r="E87" s="104"/>
      <c r="F87" s="130">
        <f t="shared" si="4"/>
        <v>0</v>
      </c>
      <c r="G87" s="102"/>
      <c r="H87" s="102"/>
      <c r="I87" s="102"/>
    </row>
    <row r="88" spans="1:9" ht="31.5">
      <c r="A88" s="6">
        <f t="shared" si="5"/>
        <v>76</v>
      </c>
      <c r="B88" s="9" t="s">
        <v>61</v>
      </c>
      <c r="C88" s="8" t="s">
        <v>3</v>
      </c>
      <c r="D88" s="128">
        <v>2.451</v>
      </c>
      <c r="E88" s="104"/>
      <c r="F88" s="130">
        <f t="shared" si="4"/>
        <v>0</v>
      </c>
      <c r="G88" s="102"/>
      <c r="H88" s="102"/>
      <c r="I88" s="102"/>
    </row>
    <row r="89" spans="1:9" ht="15.75">
      <c r="A89" s="6">
        <f t="shared" si="5"/>
        <v>77</v>
      </c>
      <c r="B89" s="48" t="s">
        <v>250</v>
      </c>
      <c r="C89" s="8" t="s">
        <v>3</v>
      </c>
      <c r="D89" s="128">
        <v>2.451</v>
      </c>
      <c r="E89" s="104"/>
      <c r="F89" s="130">
        <f t="shared" si="4"/>
        <v>0</v>
      </c>
      <c r="G89" s="102"/>
      <c r="H89" s="102"/>
      <c r="I89" s="102"/>
    </row>
    <row r="90" spans="1:9" ht="15.75">
      <c r="A90" s="6">
        <f>A87+1</f>
        <v>76</v>
      </c>
      <c r="B90" s="48" t="s">
        <v>245</v>
      </c>
      <c r="C90" s="8" t="s">
        <v>3</v>
      </c>
      <c r="D90" s="128">
        <v>0.019</v>
      </c>
      <c r="E90" s="104"/>
      <c r="F90" s="130">
        <f t="shared" si="4"/>
        <v>0</v>
      </c>
      <c r="G90" s="102"/>
      <c r="H90" s="102"/>
      <c r="I90" s="102"/>
    </row>
    <row r="91" spans="1:9" ht="15.75">
      <c r="A91" s="6">
        <f t="shared" si="5"/>
        <v>77</v>
      </c>
      <c r="B91" s="48" t="s">
        <v>248</v>
      </c>
      <c r="C91" s="8" t="s">
        <v>3</v>
      </c>
      <c r="D91" s="128">
        <v>0.019</v>
      </c>
      <c r="E91" s="104"/>
      <c r="F91" s="130">
        <f t="shared" si="4"/>
        <v>0</v>
      </c>
      <c r="G91" s="102"/>
      <c r="H91" s="102"/>
      <c r="I91" s="102"/>
    </row>
    <row r="92" spans="1:9" ht="15.75">
      <c r="A92" s="6">
        <f t="shared" si="5"/>
        <v>78</v>
      </c>
      <c r="B92" s="48" t="s">
        <v>247</v>
      </c>
      <c r="C92" s="8" t="s">
        <v>3</v>
      </c>
      <c r="D92" s="128">
        <v>0.019</v>
      </c>
      <c r="E92" s="104"/>
      <c r="F92" s="130">
        <f t="shared" si="4"/>
        <v>0</v>
      </c>
      <c r="G92" s="102"/>
      <c r="H92" s="102"/>
      <c r="I92" s="102"/>
    </row>
    <row r="93" spans="1:9" ht="31.5">
      <c r="A93" s="6">
        <f t="shared" si="5"/>
        <v>79</v>
      </c>
      <c r="B93" s="48" t="s">
        <v>249</v>
      </c>
      <c r="C93" s="8" t="s">
        <v>3</v>
      </c>
      <c r="D93" s="128">
        <v>0.125</v>
      </c>
      <c r="E93" s="104"/>
      <c r="F93" s="130">
        <f t="shared" si="4"/>
        <v>0</v>
      </c>
      <c r="G93" s="102"/>
      <c r="H93" s="102"/>
      <c r="I93" s="102"/>
    </row>
    <row r="94" spans="1:9" ht="18.75">
      <c r="A94" s="22" t="s">
        <v>106</v>
      </c>
      <c r="B94" s="69" t="s">
        <v>27</v>
      </c>
      <c r="C94" s="23"/>
      <c r="D94" s="105"/>
      <c r="E94" s="105"/>
      <c r="F94" s="131">
        <f>SUM(F68:F93)</f>
        <v>0</v>
      </c>
      <c r="G94" s="91"/>
      <c r="H94" s="91"/>
      <c r="I94" s="91"/>
    </row>
    <row r="95" spans="1:9" ht="15.75">
      <c r="A95" s="6"/>
      <c r="B95" s="7"/>
      <c r="C95" s="8"/>
      <c r="D95" s="109"/>
      <c r="E95" s="109"/>
      <c r="F95" s="130"/>
      <c r="G95" s="90"/>
      <c r="H95" s="90"/>
      <c r="I95" s="97"/>
    </row>
    <row r="96" spans="1:9" ht="18.75">
      <c r="A96" s="24" t="s">
        <v>112</v>
      </c>
      <c r="B96" s="18" t="s">
        <v>198</v>
      </c>
      <c r="C96" s="19"/>
      <c r="D96" s="107"/>
      <c r="E96" s="107"/>
      <c r="F96" s="133"/>
      <c r="G96" s="96"/>
      <c r="H96" s="96"/>
      <c r="I96" s="92"/>
    </row>
    <row r="97" spans="1:9" ht="31.5">
      <c r="A97" s="6">
        <f>A93+1</f>
        <v>80</v>
      </c>
      <c r="B97" s="48" t="s">
        <v>199</v>
      </c>
      <c r="C97" s="8" t="s">
        <v>3</v>
      </c>
      <c r="D97" s="128">
        <v>0.019</v>
      </c>
      <c r="E97" s="104"/>
      <c r="F97" s="130">
        <f aca="true" t="shared" si="6" ref="F97:F108">E97*D97</f>
        <v>0</v>
      </c>
      <c r="G97" s="102"/>
      <c r="H97" s="102"/>
      <c r="I97" s="102"/>
    </row>
    <row r="98" spans="1:9" ht="15.75">
      <c r="A98" s="6">
        <f aca="true" t="shared" si="7" ref="A98:A108">A97+1</f>
        <v>81</v>
      </c>
      <c r="B98" s="48" t="s">
        <v>200</v>
      </c>
      <c r="C98" s="8" t="s">
        <v>3</v>
      </c>
      <c r="D98" s="128">
        <v>0.019</v>
      </c>
      <c r="E98" s="104"/>
      <c r="F98" s="130">
        <f t="shared" si="6"/>
        <v>0</v>
      </c>
      <c r="G98" s="102"/>
      <c r="H98" s="102"/>
      <c r="I98" s="102"/>
    </row>
    <row r="99" spans="1:9" ht="15.75">
      <c r="A99" s="6">
        <f t="shared" si="7"/>
        <v>82</v>
      </c>
      <c r="B99" s="48" t="s">
        <v>201</v>
      </c>
      <c r="C99" s="8" t="s">
        <v>3</v>
      </c>
      <c r="D99" s="128">
        <v>0.019</v>
      </c>
      <c r="E99" s="104"/>
      <c r="F99" s="130">
        <f t="shared" si="6"/>
        <v>0</v>
      </c>
      <c r="G99" s="102"/>
      <c r="H99" s="102"/>
      <c r="I99" s="102"/>
    </row>
    <row r="100" spans="1:9" ht="15.75">
      <c r="A100" s="6">
        <f t="shared" si="7"/>
        <v>83</v>
      </c>
      <c r="B100" s="48" t="s">
        <v>202</v>
      </c>
      <c r="C100" s="8" t="s">
        <v>3</v>
      </c>
      <c r="D100" s="128">
        <v>0.326</v>
      </c>
      <c r="E100" s="104"/>
      <c r="F100" s="130">
        <f t="shared" si="6"/>
        <v>0</v>
      </c>
      <c r="G100" s="102"/>
      <c r="H100" s="102"/>
      <c r="I100" s="102"/>
    </row>
    <row r="101" spans="1:9" ht="15.75">
      <c r="A101" s="6">
        <f t="shared" si="7"/>
        <v>84</v>
      </c>
      <c r="B101" s="48" t="s">
        <v>203</v>
      </c>
      <c r="C101" s="8" t="s">
        <v>3</v>
      </c>
      <c r="D101" s="128">
        <v>0.019</v>
      </c>
      <c r="E101" s="104"/>
      <c r="F101" s="130">
        <f t="shared" si="6"/>
        <v>0</v>
      </c>
      <c r="G101" s="102"/>
      <c r="H101" s="102"/>
      <c r="I101" s="102"/>
    </row>
    <row r="102" spans="1:9" ht="47.25">
      <c r="A102" s="6">
        <f t="shared" si="7"/>
        <v>85</v>
      </c>
      <c r="B102" s="48" t="s">
        <v>204</v>
      </c>
      <c r="C102" s="8" t="s">
        <v>3</v>
      </c>
      <c r="D102" s="128">
        <v>0.037</v>
      </c>
      <c r="E102" s="104"/>
      <c r="F102" s="130">
        <f t="shared" si="6"/>
        <v>0</v>
      </c>
      <c r="G102" s="102"/>
      <c r="H102" s="102"/>
      <c r="I102" s="102"/>
    </row>
    <row r="103" spans="1:9" ht="31.5">
      <c r="A103" s="6">
        <f t="shared" si="7"/>
        <v>86</v>
      </c>
      <c r="B103" s="48" t="s">
        <v>205</v>
      </c>
      <c r="C103" s="8" t="s">
        <v>3</v>
      </c>
      <c r="D103" s="128">
        <v>0.049</v>
      </c>
      <c r="E103" s="104"/>
      <c r="F103" s="130">
        <f t="shared" si="6"/>
        <v>0</v>
      </c>
      <c r="G103" s="102"/>
      <c r="H103" s="102"/>
      <c r="I103" s="102"/>
    </row>
    <row r="104" spans="1:9" ht="31.5">
      <c r="A104" s="6">
        <f t="shared" si="7"/>
        <v>87</v>
      </c>
      <c r="B104" s="48" t="s">
        <v>268</v>
      </c>
      <c r="C104" s="87" t="s">
        <v>2</v>
      </c>
      <c r="D104" s="128">
        <v>0.037</v>
      </c>
      <c r="E104" s="104"/>
      <c r="F104" s="130">
        <f t="shared" si="6"/>
        <v>0</v>
      </c>
      <c r="G104" s="102"/>
      <c r="H104" s="102"/>
      <c r="I104" s="102"/>
    </row>
    <row r="105" spans="1:9" ht="15.75">
      <c r="A105" s="6">
        <f t="shared" si="7"/>
        <v>88</v>
      </c>
      <c r="B105" s="48" t="s">
        <v>267</v>
      </c>
      <c r="C105" s="87" t="s">
        <v>3</v>
      </c>
      <c r="D105" s="128">
        <v>0.019</v>
      </c>
      <c r="E105" s="104"/>
      <c r="F105" s="130">
        <f t="shared" si="6"/>
        <v>0</v>
      </c>
      <c r="G105" s="102"/>
      <c r="H105" s="102"/>
      <c r="I105" s="102"/>
    </row>
    <row r="106" spans="1:9" ht="31.5">
      <c r="A106" s="6">
        <f t="shared" si="7"/>
        <v>89</v>
      </c>
      <c r="B106" s="48" t="s">
        <v>266</v>
      </c>
      <c r="C106" s="87" t="s">
        <v>3</v>
      </c>
      <c r="D106" s="128">
        <v>0.037</v>
      </c>
      <c r="E106" s="104"/>
      <c r="F106" s="130">
        <f t="shared" si="6"/>
        <v>0</v>
      </c>
      <c r="G106" s="102"/>
      <c r="H106" s="102"/>
      <c r="I106" s="102"/>
    </row>
    <row r="107" spans="1:9" ht="15.75">
      <c r="A107" s="6">
        <f t="shared" si="7"/>
        <v>90</v>
      </c>
      <c r="B107" s="48" t="s">
        <v>265</v>
      </c>
      <c r="C107" s="87" t="s">
        <v>3</v>
      </c>
      <c r="D107" s="128">
        <v>0.037</v>
      </c>
      <c r="E107" s="104"/>
      <c r="F107" s="130">
        <f t="shared" si="6"/>
        <v>0</v>
      </c>
      <c r="G107" s="102"/>
      <c r="H107" s="102"/>
      <c r="I107" s="102"/>
    </row>
    <row r="108" spans="1:9" ht="15.75">
      <c r="A108" s="6">
        <f t="shared" si="7"/>
        <v>91</v>
      </c>
      <c r="B108" s="48" t="s">
        <v>264</v>
      </c>
      <c r="C108" s="87" t="s">
        <v>3</v>
      </c>
      <c r="D108" s="128">
        <v>0.019</v>
      </c>
      <c r="E108" s="104"/>
      <c r="F108" s="130">
        <f t="shared" si="6"/>
        <v>0</v>
      </c>
      <c r="G108" s="102"/>
      <c r="H108" s="102"/>
      <c r="I108" s="102"/>
    </row>
    <row r="109" spans="1:9" ht="18.75">
      <c r="A109" s="22" t="s">
        <v>112</v>
      </c>
      <c r="B109" s="73" t="s">
        <v>252</v>
      </c>
      <c r="C109" s="105"/>
      <c r="D109" s="105"/>
      <c r="E109" s="105"/>
      <c r="F109" s="131">
        <f>SUM(F97:F108)</f>
        <v>0</v>
      </c>
      <c r="G109" s="91"/>
      <c r="H109" s="91"/>
      <c r="I109" s="91"/>
    </row>
    <row r="110" spans="1:9" ht="15.75">
      <c r="A110" s="13"/>
      <c r="B110" s="30"/>
      <c r="C110" s="108"/>
      <c r="D110" s="108"/>
      <c r="E110" s="108"/>
      <c r="F110" s="134"/>
      <c r="G110" s="93"/>
      <c r="H110" s="93"/>
      <c r="I110" s="98"/>
    </row>
    <row r="111" spans="1:9" ht="37.5">
      <c r="A111" s="24" t="s">
        <v>117</v>
      </c>
      <c r="B111" s="18" t="s">
        <v>258</v>
      </c>
      <c r="C111" s="107"/>
      <c r="D111" s="107"/>
      <c r="E111" s="107"/>
      <c r="F111" s="133"/>
      <c r="G111" s="96"/>
      <c r="H111" s="96"/>
      <c r="I111" s="92"/>
    </row>
    <row r="112" spans="1:9" ht="23.25" customHeight="1">
      <c r="A112" s="6">
        <f>A108+1</f>
        <v>92</v>
      </c>
      <c r="B112" s="52" t="s">
        <v>97</v>
      </c>
      <c r="C112" s="8" t="s">
        <v>2</v>
      </c>
      <c r="D112" s="128">
        <v>0.019</v>
      </c>
      <c r="E112" s="104"/>
      <c r="F112" s="130">
        <f aca="true" t="shared" si="8" ref="F112:F130">E112*D112</f>
        <v>0</v>
      </c>
      <c r="G112" s="102"/>
      <c r="H112" s="102"/>
      <c r="I112" s="102"/>
    </row>
    <row r="113" spans="1:9" ht="78.75">
      <c r="A113" s="6">
        <f aca="true" t="shared" si="9" ref="A113:A130">A112+1</f>
        <v>93</v>
      </c>
      <c r="B113" s="52" t="s">
        <v>113</v>
      </c>
      <c r="C113" s="8" t="s">
        <v>2</v>
      </c>
      <c r="D113" s="128">
        <v>0.019</v>
      </c>
      <c r="E113" s="104"/>
      <c r="F113" s="130">
        <f t="shared" si="8"/>
        <v>0</v>
      </c>
      <c r="G113" s="102"/>
      <c r="H113" s="102"/>
      <c r="I113" s="102"/>
    </row>
    <row r="114" spans="1:9" ht="84.75" customHeight="1">
      <c r="A114" s="6">
        <f t="shared" si="9"/>
        <v>94</v>
      </c>
      <c r="B114" s="52" t="s">
        <v>164</v>
      </c>
      <c r="C114" s="8" t="s">
        <v>3</v>
      </c>
      <c r="D114" s="128">
        <v>0.019</v>
      </c>
      <c r="E114" s="104"/>
      <c r="F114" s="130">
        <f t="shared" si="8"/>
        <v>0</v>
      </c>
      <c r="G114" s="102"/>
      <c r="H114" s="102"/>
      <c r="I114" s="102"/>
    </row>
    <row r="115" spans="1:9" ht="67.5" customHeight="1">
      <c r="A115" s="6">
        <f t="shared" si="9"/>
        <v>95</v>
      </c>
      <c r="B115" s="52" t="s">
        <v>308</v>
      </c>
      <c r="C115" s="8" t="s">
        <v>2</v>
      </c>
      <c r="D115" s="128">
        <v>0.019</v>
      </c>
      <c r="E115" s="104"/>
      <c r="F115" s="130">
        <f t="shared" si="8"/>
        <v>0</v>
      </c>
      <c r="G115" s="102"/>
      <c r="H115" s="102"/>
      <c r="I115" s="102"/>
    </row>
    <row r="116" spans="1:9" ht="15.75">
      <c r="A116" s="6">
        <f t="shared" si="9"/>
        <v>96</v>
      </c>
      <c r="B116" s="52" t="s">
        <v>67</v>
      </c>
      <c r="C116" s="8" t="s">
        <v>2</v>
      </c>
      <c r="D116" s="128">
        <v>8.243</v>
      </c>
      <c r="E116" s="104"/>
      <c r="F116" s="130">
        <f t="shared" si="8"/>
        <v>0</v>
      </c>
      <c r="G116" s="102"/>
      <c r="H116" s="102"/>
      <c r="I116" s="102"/>
    </row>
    <row r="117" spans="1:9" ht="15.75">
      <c r="A117" s="6">
        <f t="shared" si="9"/>
        <v>97</v>
      </c>
      <c r="B117" s="52" t="s">
        <v>75</v>
      </c>
      <c r="C117" s="8" t="s">
        <v>2</v>
      </c>
      <c r="D117" s="128">
        <v>6.590000000000001</v>
      </c>
      <c r="E117" s="104"/>
      <c r="F117" s="130">
        <f t="shared" si="8"/>
        <v>0</v>
      </c>
      <c r="G117" s="102"/>
      <c r="H117" s="102"/>
      <c r="I117" s="102"/>
    </row>
    <row r="118" spans="1:9" ht="31.5">
      <c r="A118" s="6">
        <f t="shared" si="9"/>
        <v>98</v>
      </c>
      <c r="B118" s="52" t="s">
        <v>68</v>
      </c>
      <c r="C118" s="8" t="s">
        <v>2</v>
      </c>
      <c r="D118" s="128">
        <v>9.126999999999999</v>
      </c>
      <c r="E118" s="104"/>
      <c r="F118" s="130">
        <f t="shared" si="8"/>
        <v>0</v>
      </c>
      <c r="G118" s="102"/>
      <c r="H118" s="102"/>
      <c r="I118" s="102"/>
    </row>
    <row r="119" spans="1:9" ht="15.75">
      <c r="A119" s="6">
        <f t="shared" si="9"/>
        <v>99</v>
      </c>
      <c r="B119" s="58" t="s">
        <v>72</v>
      </c>
      <c r="C119" s="8" t="s">
        <v>2</v>
      </c>
      <c r="D119" s="128">
        <v>0.019</v>
      </c>
      <c r="E119" s="104"/>
      <c r="F119" s="130">
        <f t="shared" si="8"/>
        <v>0</v>
      </c>
      <c r="G119" s="102"/>
      <c r="H119" s="102"/>
      <c r="I119" s="102"/>
    </row>
    <row r="120" spans="1:9" ht="31.5">
      <c r="A120" s="6">
        <f t="shared" si="9"/>
        <v>100</v>
      </c>
      <c r="B120" s="58" t="s">
        <v>163</v>
      </c>
      <c r="C120" s="8" t="s">
        <v>2</v>
      </c>
      <c r="D120" s="128">
        <v>0.019</v>
      </c>
      <c r="E120" s="104"/>
      <c r="F120" s="130">
        <f t="shared" si="8"/>
        <v>0</v>
      </c>
      <c r="G120" s="102"/>
      <c r="H120" s="102"/>
      <c r="I120" s="102"/>
    </row>
    <row r="121" spans="1:9" ht="15.75">
      <c r="A121" s="6">
        <f t="shared" si="9"/>
        <v>101</v>
      </c>
      <c r="B121" s="58" t="s">
        <v>71</v>
      </c>
      <c r="C121" s="8" t="s">
        <v>2</v>
      </c>
      <c r="D121" s="128">
        <v>0.019</v>
      </c>
      <c r="E121" s="104"/>
      <c r="F121" s="130">
        <f t="shared" si="8"/>
        <v>0</v>
      </c>
      <c r="G121" s="102"/>
      <c r="H121" s="102"/>
      <c r="I121" s="102"/>
    </row>
    <row r="122" spans="1:9" ht="31.5">
      <c r="A122" s="6">
        <f t="shared" si="9"/>
        <v>102</v>
      </c>
      <c r="B122" s="58" t="s">
        <v>76</v>
      </c>
      <c r="C122" s="8" t="s">
        <v>2</v>
      </c>
      <c r="D122" s="128">
        <v>0.019</v>
      </c>
      <c r="E122" s="104"/>
      <c r="F122" s="130">
        <f t="shared" si="8"/>
        <v>0</v>
      </c>
      <c r="G122" s="102"/>
      <c r="H122" s="102"/>
      <c r="I122" s="102"/>
    </row>
    <row r="123" spans="1:9" ht="15.75">
      <c r="A123" s="6">
        <f t="shared" si="9"/>
        <v>103</v>
      </c>
      <c r="B123" s="58" t="s">
        <v>257</v>
      </c>
      <c r="C123" s="8" t="s">
        <v>2</v>
      </c>
      <c r="D123" s="128">
        <v>0.19</v>
      </c>
      <c r="E123" s="104"/>
      <c r="F123" s="130">
        <f t="shared" si="8"/>
        <v>0</v>
      </c>
      <c r="G123" s="102"/>
      <c r="H123" s="102"/>
      <c r="I123" s="102"/>
    </row>
    <row r="124" spans="1:9" ht="31.5">
      <c r="A124" s="6">
        <f t="shared" si="9"/>
        <v>104</v>
      </c>
      <c r="B124" s="58" t="s">
        <v>70</v>
      </c>
      <c r="C124" s="8" t="s">
        <v>2</v>
      </c>
      <c r="D124" s="128">
        <v>0.019</v>
      </c>
      <c r="E124" s="104"/>
      <c r="F124" s="130">
        <f t="shared" si="8"/>
        <v>0</v>
      </c>
      <c r="G124" s="102"/>
      <c r="H124" s="102"/>
      <c r="I124" s="102"/>
    </row>
    <row r="125" spans="1:9" ht="31.5">
      <c r="A125" s="6">
        <f t="shared" si="9"/>
        <v>105</v>
      </c>
      <c r="B125" s="58" t="s">
        <v>162</v>
      </c>
      <c r="C125" s="8" t="s">
        <v>2</v>
      </c>
      <c r="D125" s="128">
        <v>0.019</v>
      </c>
      <c r="E125" s="104"/>
      <c r="F125" s="130">
        <f t="shared" si="8"/>
        <v>0</v>
      </c>
      <c r="G125" s="102"/>
      <c r="H125" s="102"/>
      <c r="I125" s="102"/>
    </row>
    <row r="126" spans="1:9" ht="15.75">
      <c r="A126" s="6">
        <f t="shared" si="9"/>
        <v>106</v>
      </c>
      <c r="B126" s="58" t="s">
        <v>69</v>
      </c>
      <c r="C126" s="8" t="s">
        <v>2</v>
      </c>
      <c r="D126" s="128">
        <v>0.019</v>
      </c>
      <c r="E126" s="104"/>
      <c r="F126" s="130">
        <f t="shared" si="8"/>
        <v>0</v>
      </c>
      <c r="G126" s="102"/>
      <c r="H126" s="102"/>
      <c r="I126" s="102"/>
    </row>
    <row r="127" spans="1:9" ht="31.5">
      <c r="A127" s="6">
        <f t="shared" si="9"/>
        <v>107</v>
      </c>
      <c r="B127" s="58" t="s">
        <v>73</v>
      </c>
      <c r="C127" s="8" t="s">
        <v>2</v>
      </c>
      <c r="D127" s="128">
        <v>0.019</v>
      </c>
      <c r="E127" s="104"/>
      <c r="F127" s="130">
        <f t="shared" si="8"/>
        <v>0</v>
      </c>
      <c r="G127" s="102"/>
      <c r="H127" s="102"/>
      <c r="I127" s="102"/>
    </row>
    <row r="128" spans="1:9" ht="63">
      <c r="A128" s="6">
        <f t="shared" si="9"/>
        <v>108</v>
      </c>
      <c r="B128" s="58" t="s">
        <v>77</v>
      </c>
      <c r="C128" s="8" t="s">
        <v>2</v>
      </c>
      <c r="D128" s="128">
        <v>0.191</v>
      </c>
      <c r="E128" s="104"/>
      <c r="F128" s="130">
        <f t="shared" si="8"/>
        <v>0</v>
      </c>
      <c r="G128" s="102"/>
      <c r="H128" s="102"/>
      <c r="I128" s="102"/>
    </row>
    <row r="129" spans="1:9" ht="31.5">
      <c r="A129" s="6">
        <f>A128+1</f>
        <v>109</v>
      </c>
      <c r="B129" s="52" t="s">
        <v>142</v>
      </c>
      <c r="C129" s="8" t="s">
        <v>2</v>
      </c>
      <c r="D129" s="128">
        <v>0.055</v>
      </c>
      <c r="E129" s="104"/>
      <c r="F129" s="130">
        <f t="shared" si="8"/>
        <v>0</v>
      </c>
      <c r="G129" s="102"/>
      <c r="H129" s="102"/>
      <c r="I129" s="102"/>
    </row>
    <row r="130" spans="1:9" ht="31.5">
      <c r="A130" s="6">
        <f t="shared" si="9"/>
        <v>110</v>
      </c>
      <c r="B130" s="58" t="s">
        <v>143</v>
      </c>
      <c r="C130" s="8" t="s">
        <v>2</v>
      </c>
      <c r="D130" s="128">
        <v>0.184</v>
      </c>
      <c r="E130" s="104"/>
      <c r="F130" s="130">
        <f t="shared" si="8"/>
        <v>0</v>
      </c>
      <c r="G130" s="102"/>
      <c r="H130" s="102"/>
      <c r="I130" s="102"/>
    </row>
    <row r="131" spans="1:9" ht="22.5" customHeight="1">
      <c r="A131" s="22" t="s">
        <v>117</v>
      </c>
      <c r="B131" s="71" t="s">
        <v>259</v>
      </c>
      <c r="C131" s="23"/>
      <c r="D131" s="105"/>
      <c r="E131" s="105"/>
      <c r="F131" s="131">
        <f>SUM(F112:F130)</f>
        <v>0</v>
      </c>
      <c r="G131" s="91"/>
      <c r="H131" s="91"/>
      <c r="I131" s="91"/>
    </row>
    <row r="132" spans="1:9" ht="15.75">
      <c r="A132" s="6"/>
      <c r="B132" s="58"/>
      <c r="C132" s="8"/>
      <c r="D132" s="109"/>
      <c r="E132" s="109"/>
      <c r="F132" s="130"/>
      <c r="G132" s="90"/>
      <c r="H132" s="90"/>
      <c r="I132" s="90"/>
    </row>
    <row r="133" spans="1:9" ht="37.5">
      <c r="A133" s="24" t="s">
        <v>118</v>
      </c>
      <c r="B133" s="18" t="s">
        <v>255</v>
      </c>
      <c r="C133" s="19"/>
      <c r="D133" s="107"/>
      <c r="E133" s="107"/>
      <c r="F133" s="133"/>
      <c r="G133" s="96"/>
      <c r="H133" s="96"/>
      <c r="I133" s="92"/>
    </row>
    <row r="134" spans="1:9" ht="48" thickBot="1">
      <c r="A134" s="125">
        <f>A130+1</f>
        <v>111</v>
      </c>
      <c r="B134" s="126" t="s">
        <v>254</v>
      </c>
      <c r="C134" s="8" t="s">
        <v>2</v>
      </c>
      <c r="D134" s="128">
        <v>0.165</v>
      </c>
      <c r="E134" s="104"/>
      <c r="F134" s="130">
        <f aca="true" t="shared" si="10" ref="F134:F140">E134*D134</f>
        <v>0</v>
      </c>
      <c r="G134" s="102"/>
      <c r="H134" s="102"/>
      <c r="I134" s="102"/>
    </row>
    <row r="135" spans="1:9" ht="99" customHeight="1" thickBot="1">
      <c r="A135" s="125">
        <f aca="true" t="shared" si="11" ref="A135:A140">A134+1</f>
        <v>112</v>
      </c>
      <c r="B135" s="126" t="s">
        <v>302</v>
      </c>
      <c r="C135" s="125" t="s">
        <v>253</v>
      </c>
      <c r="D135" s="128">
        <v>0.076</v>
      </c>
      <c r="E135" s="104"/>
      <c r="F135" s="130">
        <f t="shared" si="10"/>
        <v>0</v>
      </c>
      <c r="G135" s="102"/>
      <c r="H135" s="102"/>
      <c r="I135" s="102"/>
    </row>
    <row r="136" spans="1:9" ht="48" thickBot="1">
      <c r="A136" s="125">
        <f t="shared" si="11"/>
        <v>113</v>
      </c>
      <c r="B136" s="126" t="s">
        <v>303</v>
      </c>
      <c r="C136" s="125" t="s">
        <v>253</v>
      </c>
      <c r="D136" s="128">
        <v>0.076</v>
      </c>
      <c r="E136" s="104"/>
      <c r="F136" s="130">
        <f t="shared" si="10"/>
        <v>0</v>
      </c>
      <c r="G136" s="102"/>
      <c r="H136" s="102"/>
      <c r="I136" s="102"/>
    </row>
    <row r="137" spans="1:9" ht="111" thickBot="1">
      <c r="A137" s="125">
        <f t="shared" si="11"/>
        <v>114</v>
      </c>
      <c r="B137" s="127" t="s">
        <v>301</v>
      </c>
      <c r="C137" s="8" t="s">
        <v>253</v>
      </c>
      <c r="D137" s="128">
        <v>0.076</v>
      </c>
      <c r="E137" s="104"/>
      <c r="F137" s="130">
        <f t="shared" si="10"/>
        <v>0</v>
      </c>
      <c r="G137" s="102"/>
      <c r="H137" s="102"/>
      <c r="I137" s="102"/>
    </row>
    <row r="138" spans="1:9" ht="111" thickBot="1">
      <c r="A138" s="125">
        <f t="shared" si="11"/>
        <v>115</v>
      </c>
      <c r="B138" s="127" t="s">
        <v>304</v>
      </c>
      <c r="C138" s="8" t="s">
        <v>253</v>
      </c>
      <c r="D138" s="128">
        <v>0.076</v>
      </c>
      <c r="E138" s="104"/>
      <c r="F138" s="130">
        <f t="shared" si="10"/>
        <v>0</v>
      </c>
      <c r="G138" s="102"/>
      <c r="H138" s="102"/>
      <c r="I138" s="102"/>
    </row>
    <row r="139" spans="1:9" ht="100.5" customHeight="1" thickBot="1">
      <c r="A139" s="125">
        <f t="shared" si="11"/>
        <v>116</v>
      </c>
      <c r="B139" s="127" t="s">
        <v>300</v>
      </c>
      <c r="C139" s="8" t="s">
        <v>253</v>
      </c>
      <c r="D139" s="128">
        <v>1.5699999999999998</v>
      </c>
      <c r="E139" s="104"/>
      <c r="F139" s="130">
        <f t="shared" si="10"/>
        <v>0</v>
      </c>
      <c r="G139" s="102"/>
      <c r="H139" s="102"/>
      <c r="I139" s="102"/>
    </row>
    <row r="140" spans="1:9" ht="48" thickBot="1">
      <c r="A140" s="125">
        <f t="shared" si="11"/>
        <v>117</v>
      </c>
      <c r="B140" s="127" t="s">
        <v>299</v>
      </c>
      <c r="C140" s="125" t="s">
        <v>253</v>
      </c>
      <c r="D140" s="128">
        <v>0.076</v>
      </c>
      <c r="E140" s="104"/>
      <c r="F140" s="130">
        <f t="shared" si="10"/>
        <v>0</v>
      </c>
      <c r="G140" s="102"/>
      <c r="H140" s="102"/>
      <c r="I140" s="102"/>
    </row>
    <row r="141" spans="1:9" ht="37.5">
      <c r="A141" s="22" t="s">
        <v>118</v>
      </c>
      <c r="B141" s="86" t="s">
        <v>256</v>
      </c>
      <c r="C141" s="23"/>
      <c r="D141" s="105"/>
      <c r="E141" s="105"/>
      <c r="F141" s="131">
        <f>SUM(F134:F140)</f>
        <v>0</v>
      </c>
      <c r="G141" s="91"/>
      <c r="H141" s="91"/>
      <c r="I141" s="91"/>
    </row>
    <row r="142" spans="1:9" ht="15.75">
      <c r="A142" s="6"/>
      <c r="B142" s="58"/>
      <c r="C142" s="8"/>
      <c r="D142" s="109"/>
      <c r="E142" s="109"/>
      <c r="F142" s="130"/>
      <c r="G142" s="90"/>
      <c r="H142" s="90"/>
      <c r="I142" s="90"/>
    </row>
    <row r="143" spans="1:9" ht="18.75">
      <c r="A143" s="24" t="s">
        <v>119</v>
      </c>
      <c r="B143" s="18" t="s">
        <v>213</v>
      </c>
      <c r="C143" s="19"/>
      <c r="D143" s="107"/>
      <c r="E143" s="107"/>
      <c r="F143" s="133"/>
      <c r="G143" s="96"/>
      <c r="H143" s="96"/>
      <c r="I143" s="92"/>
    </row>
    <row r="144" spans="1:9" ht="63">
      <c r="A144" s="6">
        <f>A140+1</f>
        <v>118</v>
      </c>
      <c r="B144" s="52" t="s">
        <v>32</v>
      </c>
      <c r="C144" s="8" t="s">
        <v>3</v>
      </c>
      <c r="D144" s="128">
        <v>0.074</v>
      </c>
      <c r="E144" s="104"/>
      <c r="F144" s="130">
        <f aca="true" t="shared" si="12" ref="F144:F158">E144*D144</f>
        <v>0</v>
      </c>
      <c r="G144" s="102"/>
      <c r="H144" s="102"/>
      <c r="I144" s="102"/>
    </row>
    <row r="145" spans="1:9" ht="63">
      <c r="A145" s="6">
        <f>A144+1</f>
        <v>119</v>
      </c>
      <c r="B145" s="52" t="s">
        <v>96</v>
      </c>
      <c r="C145" s="8" t="s">
        <v>2</v>
      </c>
      <c r="D145" s="128">
        <v>0.019</v>
      </c>
      <c r="E145" s="104"/>
      <c r="F145" s="130">
        <f t="shared" si="12"/>
        <v>0</v>
      </c>
      <c r="G145" s="102"/>
      <c r="H145" s="102"/>
      <c r="I145" s="102"/>
    </row>
    <row r="146" spans="1:9" ht="63">
      <c r="A146" s="6">
        <f aca="true" t="shared" si="13" ref="A146:A153">A145+1</f>
        <v>120</v>
      </c>
      <c r="B146" s="52" t="s">
        <v>298</v>
      </c>
      <c r="C146" s="8" t="s">
        <v>2</v>
      </c>
      <c r="D146" s="128">
        <v>0.028</v>
      </c>
      <c r="E146" s="104"/>
      <c r="F146" s="130">
        <f t="shared" si="12"/>
        <v>0</v>
      </c>
      <c r="G146" s="102"/>
      <c r="H146" s="102"/>
      <c r="I146" s="102"/>
    </row>
    <row r="147" spans="1:9" ht="31.5">
      <c r="A147" s="6">
        <f t="shared" si="13"/>
        <v>121</v>
      </c>
      <c r="B147" s="52" t="s">
        <v>114</v>
      </c>
      <c r="C147" s="8" t="s">
        <v>2</v>
      </c>
      <c r="D147" s="128">
        <v>0.019</v>
      </c>
      <c r="E147" s="104"/>
      <c r="F147" s="130">
        <f t="shared" si="12"/>
        <v>0</v>
      </c>
      <c r="G147" s="102"/>
      <c r="H147" s="102"/>
      <c r="I147" s="102"/>
    </row>
    <row r="148" spans="1:9" ht="15.75">
      <c r="A148" s="6">
        <f t="shared" si="13"/>
        <v>122</v>
      </c>
      <c r="B148" s="52" t="s">
        <v>309</v>
      </c>
      <c r="C148" s="8" t="s">
        <v>2</v>
      </c>
      <c r="D148" s="128">
        <v>0.037</v>
      </c>
      <c r="E148" s="104"/>
      <c r="F148" s="130">
        <f t="shared" si="12"/>
        <v>0</v>
      </c>
      <c r="G148" s="102"/>
      <c r="H148" s="102"/>
      <c r="I148" s="102"/>
    </row>
    <row r="149" spans="1:9" ht="47.25">
      <c r="A149" s="6">
        <f t="shared" si="13"/>
        <v>123</v>
      </c>
      <c r="B149" s="52" t="s">
        <v>34</v>
      </c>
      <c r="C149" s="8" t="s">
        <v>2</v>
      </c>
      <c r="D149" s="128">
        <v>0.055</v>
      </c>
      <c r="E149" s="104"/>
      <c r="F149" s="130">
        <f t="shared" si="12"/>
        <v>0</v>
      </c>
      <c r="G149" s="102"/>
      <c r="H149" s="102"/>
      <c r="I149" s="102"/>
    </row>
    <row r="150" spans="1:9" ht="47.25">
      <c r="A150" s="6">
        <f t="shared" si="13"/>
        <v>124</v>
      </c>
      <c r="B150" s="52" t="s">
        <v>35</v>
      </c>
      <c r="C150" s="8" t="s">
        <v>2</v>
      </c>
      <c r="D150" s="128">
        <v>0.147</v>
      </c>
      <c r="E150" s="104"/>
      <c r="F150" s="130">
        <f t="shared" si="12"/>
        <v>0</v>
      </c>
      <c r="G150" s="102"/>
      <c r="H150" s="102"/>
      <c r="I150" s="102"/>
    </row>
    <row r="151" spans="1:9" ht="31.5">
      <c r="A151" s="6">
        <f t="shared" si="13"/>
        <v>125</v>
      </c>
      <c r="B151" s="52" t="s">
        <v>294</v>
      </c>
      <c r="C151" s="8" t="s">
        <v>2</v>
      </c>
      <c r="D151" s="128">
        <v>0.055</v>
      </c>
      <c r="E151" s="104"/>
      <c r="F151" s="130">
        <f t="shared" si="12"/>
        <v>0</v>
      </c>
      <c r="G151" s="102"/>
      <c r="H151" s="102"/>
      <c r="I151" s="102"/>
    </row>
    <row r="152" spans="1:9" ht="47.25">
      <c r="A152" s="6">
        <f t="shared" si="13"/>
        <v>126</v>
      </c>
      <c r="B152" s="52" t="s">
        <v>144</v>
      </c>
      <c r="C152" s="8" t="s">
        <v>2</v>
      </c>
      <c r="D152" s="128">
        <v>0.201</v>
      </c>
      <c r="E152" s="104"/>
      <c r="F152" s="130">
        <f t="shared" si="12"/>
        <v>0</v>
      </c>
      <c r="G152" s="102"/>
      <c r="H152" s="102"/>
      <c r="I152" s="102"/>
    </row>
    <row r="153" spans="1:9" ht="31.5">
      <c r="A153" s="6">
        <f t="shared" si="13"/>
        <v>127</v>
      </c>
      <c r="B153" s="52" t="s">
        <v>159</v>
      </c>
      <c r="C153" s="8" t="s">
        <v>2</v>
      </c>
      <c r="D153" s="128">
        <v>0.055</v>
      </c>
      <c r="E153" s="104"/>
      <c r="F153" s="130">
        <f t="shared" si="12"/>
        <v>0</v>
      </c>
      <c r="G153" s="102"/>
      <c r="H153" s="102"/>
      <c r="I153" s="102"/>
    </row>
    <row r="154" spans="1:9" ht="31.5">
      <c r="A154" s="6">
        <f>A153+1</f>
        <v>128</v>
      </c>
      <c r="B154" s="52" t="s">
        <v>216</v>
      </c>
      <c r="C154" s="8" t="s">
        <v>2</v>
      </c>
      <c r="D154" s="128">
        <v>0.016</v>
      </c>
      <c r="E154" s="104"/>
      <c r="F154" s="130">
        <f t="shared" si="12"/>
        <v>0</v>
      </c>
      <c r="G154" s="102"/>
      <c r="H154" s="102"/>
      <c r="I154" s="102"/>
    </row>
    <row r="155" spans="1:9" ht="20.25" customHeight="1">
      <c r="A155" s="6">
        <f>A154+1</f>
        <v>129</v>
      </c>
      <c r="B155" s="52" t="s">
        <v>217</v>
      </c>
      <c r="C155" s="8" t="s">
        <v>2</v>
      </c>
      <c r="D155" s="128">
        <v>0.023</v>
      </c>
      <c r="E155" s="104"/>
      <c r="F155" s="130">
        <f t="shared" si="12"/>
        <v>0</v>
      </c>
      <c r="G155" s="102"/>
      <c r="H155" s="102"/>
      <c r="I155" s="102"/>
    </row>
    <row r="156" spans="1:9" ht="31.5">
      <c r="A156" s="6">
        <f>A155+1</f>
        <v>130</v>
      </c>
      <c r="B156" s="52" t="s">
        <v>310</v>
      </c>
      <c r="C156" s="8" t="s">
        <v>2</v>
      </c>
      <c r="D156" s="128">
        <v>0.055</v>
      </c>
      <c r="E156" s="104"/>
      <c r="F156" s="130">
        <f t="shared" si="12"/>
        <v>0</v>
      </c>
      <c r="G156" s="102"/>
      <c r="H156" s="102"/>
      <c r="I156" s="102"/>
    </row>
    <row r="157" spans="1:9" ht="15.75">
      <c r="A157" s="6">
        <f>A156+1</f>
        <v>131</v>
      </c>
      <c r="B157" s="52" t="s">
        <v>218</v>
      </c>
      <c r="C157" s="8" t="s">
        <v>2</v>
      </c>
      <c r="D157" s="128">
        <v>0.055</v>
      </c>
      <c r="E157" s="104"/>
      <c r="F157" s="130">
        <f t="shared" si="12"/>
        <v>0</v>
      </c>
      <c r="G157" s="102"/>
      <c r="H157" s="102"/>
      <c r="I157" s="102"/>
    </row>
    <row r="158" spans="1:9" ht="15.75">
      <c r="A158" s="6">
        <f>A157+1</f>
        <v>132</v>
      </c>
      <c r="B158" s="52" t="s">
        <v>219</v>
      </c>
      <c r="C158" s="8" t="s">
        <v>2</v>
      </c>
      <c r="D158" s="128">
        <v>0.017</v>
      </c>
      <c r="E158" s="104"/>
      <c r="F158" s="130">
        <f t="shared" si="12"/>
        <v>0</v>
      </c>
      <c r="G158" s="102"/>
      <c r="H158" s="102"/>
      <c r="I158" s="102"/>
    </row>
    <row r="159" spans="1:9" ht="18.75">
      <c r="A159" s="22" t="s">
        <v>119</v>
      </c>
      <c r="B159" s="73" t="s">
        <v>214</v>
      </c>
      <c r="C159" s="23"/>
      <c r="D159" s="105"/>
      <c r="E159" s="105"/>
      <c r="F159" s="131">
        <f>SUM(F144:F158)</f>
        <v>0</v>
      </c>
      <c r="G159" s="91"/>
      <c r="H159" s="91"/>
      <c r="I159" s="91"/>
    </row>
    <row r="160" spans="1:9" ht="15.75">
      <c r="A160" s="13"/>
      <c r="B160" s="13"/>
      <c r="C160" s="14"/>
      <c r="D160" s="108"/>
      <c r="E160" s="108"/>
      <c r="F160" s="134"/>
      <c r="G160" s="93"/>
      <c r="H160" s="93"/>
      <c r="I160" s="93"/>
    </row>
    <row r="161" spans="1:9" ht="18.75">
      <c r="A161" s="24" t="s">
        <v>88</v>
      </c>
      <c r="B161" s="18" t="s">
        <v>228</v>
      </c>
      <c r="C161" s="19"/>
      <c r="D161" s="107"/>
      <c r="E161" s="107"/>
      <c r="F161" s="133"/>
      <c r="G161" s="96"/>
      <c r="H161" s="96"/>
      <c r="I161" s="92"/>
    </row>
    <row r="162" spans="1:9" ht="63">
      <c r="A162" s="6">
        <f>A158+1</f>
        <v>133</v>
      </c>
      <c r="B162" s="53" t="s">
        <v>126</v>
      </c>
      <c r="C162" s="8" t="s">
        <v>2</v>
      </c>
      <c r="D162" s="128">
        <v>0.067</v>
      </c>
      <c r="E162" s="104"/>
      <c r="F162" s="130">
        <f aca="true" t="shared" si="14" ref="F162:F170">E162*D162</f>
        <v>0</v>
      </c>
      <c r="G162" s="102"/>
      <c r="H162" s="102"/>
      <c r="I162" s="102"/>
    </row>
    <row r="163" spans="1:9" ht="63">
      <c r="A163" s="6">
        <f>A162+1</f>
        <v>134</v>
      </c>
      <c r="B163" s="53" t="s">
        <v>127</v>
      </c>
      <c r="C163" s="8" t="s">
        <v>2</v>
      </c>
      <c r="D163" s="128">
        <v>0.014</v>
      </c>
      <c r="E163" s="104"/>
      <c r="F163" s="130">
        <f t="shared" si="14"/>
        <v>0</v>
      </c>
      <c r="G163" s="102"/>
      <c r="H163" s="102"/>
      <c r="I163" s="102"/>
    </row>
    <row r="164" spans="1:9" ht="63">
      <c r="A164" s="6">
        <f>A163+1</f>
        <v>135</v>
      </c>
      <c r="B164" s="53" t="s">
        <v>139</v>
      </c>
      <c r="C164" s="8" t="s">
        <v>2</v>
      </c>
      <c r="D164" s="128">
        <v>1.331</v>
      </c>
      <c r="E164" s="104"/>
      <c r="F164" s="130">
        <f t="shared" si="14"/>
        <v>0</v>
      </c>
      <c r="G164" s="102"/>
      <c r="H164" s="102"/>
      <c r="I164" s="102"/>
    </row>
    <row r="165" spans="1:9" ht="47.25">
      <c r="A165" s="6">
        <f>A164+1</f>
        <v>136</v>
      </c>
      <c r="B165" s="54" t="s">
        <v>140</v>
      </c>
      <c r="C165" s="8" t="s">
        <v>2</v>
      </c>
      <c r="D165" s="128">
        <v>1.9349999999999998</v>
      </c>
      <c r="E165" s="104"/>
      <c r="F165" s="130">
        <f t="shared" si="14"/>
        <v>0</v>
      </c>
      <c r="G165" s="102"/>
      <c r="H165" s="102"/>
      <c r="I165" s="102"/>
    </row>
    <row r="166" spans="1:9" ht="31.5">
      <c r="A166" s="6">
        <f aca="true" t="shared" si="15" ref="A166:A184">A165+1</f>
        <v>137</v>
      </c>
      <c r="B166" s="54" t="s">
        <v>125</v>
      </c>
      <c r="C166" s="8" t="s">
        <v>2</v>
      </c>
      <c r="D166" s="128">
        <v>3.872</v>
      </c>
      <c r="E166" s="104"/>
      <c r="F166" s="130">
        <f t="shared" si="14"/>
        <v>0</v>
      </c>
      <c r="G166" s="102"/>
      <c r="H166" s="102"/>
      <c r="I166" s="102"/>
    </row>
    <row r="167" spans="1:9" ht="31.5">
      <c r="A167" s="6">
        <f t="shared" si="15"/>
        <v>138</v>
      </c>
      <c r="B167" s="81" t="s">
        <v>141</v>
      </c>
      <c r="C167" s="8" t="s">
        <v>2</v>
      </c>
      <c r="D167" s="128">
        <v>7.219</v>
      </c>
      <c r="E167" s="104"/>
      <c r="F167" s="130">
        <f t="shared" si="14"/>
        <v>0</v>
      </c>
      <c r="G167" s="102"/>
      <c r="H167" s="102"/>
      <c r="I167" s="102"/>
    </row>
    <row r="168" spans="1:9" ht="31.5">
      <c r="A168" s="6">
        <f t="shared" si="15"/>
        <v>139</v>
      </c>
      <c r="B168" s="81" t="s">
        <v>165</v>
      </c>
      <c r="C168" s="8" t="s">
        <v>2</v>
      </c>
      <c r="D168" s="128">
        <v>7.219</v>
      </c>
      <c r="E168" s="104"/>
      <c r="F168" s="130">
        <f t="shared" si="14"/>
        <v>0</v>
      </c>
      <c r="G168" s="102"/>
      <c r="H168" s="102"/>
      <c r="I168" s="102"/>
    </row>
    <row r="169" spans="1:9" ht="47.25">
      <c r="A169" s="6">
        <f>A168+1</f>
        <v>140</v>
      </c>
      <c r="B169" s="54" t="s">
        <v>128</v>
      </c>
      <c r="C169" s="8" t="s">
        <v>2</v>
      </c>
      <c r="D169" s="128">
        <v>1.1869999999999998</v>
      </c>
      <c r="E169" s="104"/>
      <c r="F169" s="130">
        <f t="shared" si="14"/>
        <v>0</v>
      </c>
      <c r="G169" s="102"/>
      <c r="H169" s="102"/>
      <c r="I169" s="102"/>
    </row>
    <row r="170" spans="1:9" ht="47.25">
      <c r="A170" s="6">
        <f t="shared" si="15"/>
        <v>141</v>
      </c>
      <c r="B170" s="54" t="s">
        <v>124</v>
      </c>
      <c r="C170" s="8" t="s">
        <v>2</v>
      </c>
      <c r="D170" s="128">
        <v>0.621</v>
      </c>
      <c r="E170" s="104"/>
      <c r="F170" s="130">
        <f t="shared" si="14"/>
        <v>0</v>
      </c>
      <c r="G170" s="102"/>
      <c r="H170" s="102"/>
      <c r="I170" s="102"/>
    </row>
    <row r="171" spans="1:9" ht="18.75">
      <c r="A171" s="22" t="s">
        <v>88</v>
      </c>
      <c r="B171" s="86" t="s">
        <v>227</v>
      </c>
      <c r="C171" s="23"/>
      <c r="D171" s="105"/>
      <c r="E171" s="105"/>
      <c r="F171" s="131">
        <f>SUM(F162:F170)</f>
        <v>0</v>
      </c>
      <c r="G171" s="91"/>
      <c r="H171" s="91"/>
      <c r="I171" s="91"/>
    </row>
    <row r="172" spans="1:9" ht="15.75">
      <c r="A172" s="6"/>
      <c r="B172" s="54"/>
      <c r="C172" s="8"/>
      <c r="D172" s="109"/>
      <c r="E172" s="109"/>
      <c r="F172" s="130"/>
      <c r="G172" s="90"/>
      <c r="H172" s="90"/>
      <c r="I172" s="90"/>
    </row>
    <row r="173" spans="1:9" ht="18.75">
      <c r="A173" s="24" t="s">
        <v>179</v>
      </c>
      <c r="B173" s="18" t="s">
        <v>229</v>
      </c>
      <c r="C173" s="19"/>
      <c r="D173" s="107"/>
      <c r="E173" s="107"/>
      <c r="F173" s="133"/>
      <c r="G173" s="96"/>
      <c r="H173" s="96"/>
      <c r="I173" s="92"/>
    </row>
    <row r="174" spans="1:9" ht="63">
      <c r="A174" s="6">
        <f>A170+1</f>
        <v>142</v>
      </c>
      <c r="B174" s="54" t="s">
        <v>129</v>
      </c>
      <c r="C174" s="8" t="s">
        <v>2</v>
      </c>
      <c r="D174" s="128">
        <v>1.269</v>
      </c>
      <c r="E174" s="104"/>
      <c r="F174" s="130">
        <f aca="true" t="shared" si="16" ref="F174:F184">E174*D174</f>
        <v>0</v>
      </c>
      <c r="G174" s="102"/>
      <c r="H174" s="102"/>
      <c r="I174" s="102"/>
    </row>
    <row r="175" spans="1:9" ht="63">
      <c r="A175" s="6">
        <f t="shared" si="15"/>
        <v>143</v>
      </c>
      <c r="B175" s="54" t="s">
        <v>130</v>
      </c>
      <c r="C175" s="8" t="s">
        <v>2</v>
      </c>
      <c r="D175" s="128">
        <v>0.945</v>
      </c>
      <c r="E175" s="104"/>
      <c r="F175" s="130">
        <f t="shared" si="16"/>
        <v>0</v>
      </c>
      <c r="G175" s="102"/>
      <c r="H175" s="102"/>
      <c r="I175" s="102"/>
    </row>
    <row r="176" spans="1:9" ht="63">
      <c r="A176" s="6">
        <f t="shared" si="15"/>
        <v>144</v>
      </c>
      <c r="B176" s="54" t="s">
        <v>131</v>
      </c>
      <c r="C176" s="8" t="s">
        <v>2</v>
      </c>
      <c r="D176" s="128">
        <v>0.682</v>
      </c>
      <c r="E176" s="104"/>
      <c r="F176" s="130">
        <f t="shared" si="16"/>
        <v>0</v>
      </c>
      <c r="G176" s="102"/>
      <c r="H176" s="102"/>
      <c r="I176" s="102"/>
    </row>
    <row r="177" spans="1:9" ht="63">
      <c r="A177" s="6">
        <f t="shared" si="15"/>
        <v>145</v>
      </c>
      <c r="B177" s="54" t="s">
        <v>132</v>
      </c>
      <c r="C177" s="8" t="s">
        <v>2</v>
      </c>
      <c r="D177" s="128">
        <v>0.745</v>
      </c>
      <c r="E177" s="104"/>
      <c r="F177" s="130">
        <f t="shared" si="16"/>
        <v>0</v>
      </c>
      <c r="G177" s="102"/>
      <c r="H177" s="102"/>
      <c r="I177" s="102"/>
    </row>
    <row r="178" spans="1:9" ht="15.75">
      <c r="A178" s="6">
        <f t="shared" si="15"/>
        <v>146</v>
      </c>
      <c r="B178" s="54" t="s">
        <v>133</v>
      </c>
      <c r="C178" s="8" t="s">
        <v>2</v>
      </c>
      <c r="D178" s="128">
        <v>0.682</v>
      </c>
      <c r="E178" s="104"/>
      <c r="F178" s="130">
        <f t="shared" si="16"/>
        <v>0</v>
      </c>
      <c r="G178" s="102"/>
      <c r="H178" s="102"/>
      <c r="I178" s="102"/>
    </row>
    <row r="179" spans="1:9" ht="63">
      <c r="A179" s="6">
        <f t="shared" si="15"/>
        <v>147</v>
      </c>
      <c r="B179" s="54" t="s">
        <v>134</v>
      </c>
      <c r="C179" s="8" t="s">
        <v>2</v>
      </c>
      <c r="D179" s="128">
        <v>1.776</v>
      </c>
      <c r="E179" s="104"/>
      <c r="F179" s="130">
        <f t="shared" si="16"/>
        <v>0</v>
      </c>
      <c r="G179" s="102"/>
      <c r="H179" s="102"/>
      <c r="I179" s="102"/>
    </row>
    <row r="180" spans="1:9" ht="15.75">
      <c r="A180" s="6">
        <f t="shared" si="15"/>
        <v>148</v>
      </c>
      <c r="B180" s="54" t="s">
        <v>133</v>
      </c>
      <c r="C180" s="8" t="s">
        <v>2</v>
      </c>
      <c r="D180" s="128">
        <v>0.183</v>
      </c>
      <c r="E180" s="104"/>
      <c r="F180" s="130">
        <f t="shared" si="16"/>
        <v>0</v>
      </c>
      <c r="G180" s="102"/>
      <c r="H180" s="102"/>
      <c r="I180" s="102"/>
    </row>
    <row r="181" spans="1:9" ht="15.75">
      <c r="A181" s="6">
        <f t="shared" si="15"/>
        <v>149</v>
      </c>
      <c r="B181" s="54" t="s">
        <v>135</v>
      </c>
      <c r="C181" s="8" t="s">
        <v>2</v>
      </c>
      <c r="D181" s="128">
        <v>0.019</v>
      </c>
      <c r="E181" s="104"/>
      <c r="F181" s="130">
        <f t="shared" si="16"/>
        <v>0</v>
      </c>
      <c r="G181" s="102"/>
      <c r="H181" s="102"/>
      <c r="I181" s="102"/>
    </row>
    <row r="182" spans="1:9" ht="15.75">
      <c r="A182" s="6">
        <f t="shared" si="15"/>
        <v>150</v>
      </c>
      <c r="B182" s="54" t="s">
        <v>136</v>
      </c>
      <c r="C182" s="8" t="s">
        <v>2</v>
      </c>
      <c r="D182" s="128">
        <v>0.216</v>
      </c>
      <c r="E182" s="104"/>
      <c r="F182" s="130">
        <f t="shared" si="16"/>
        <v>0</v>
      </c>
      <c r="G182" s="102"/>
      <c r="H182" s="102"/>
      <c r="I182" s="102"/>
    </row>
    <row r="183" spans="1:9" ht="15.75">
      <c r="A183" s="6">
        <f t="shared" si="15"/>
        <v>151</v>
      </c>
      <c r="B183" s="54" t="s">
        <v>137</v>
      </c>
      <c r="C183" s="8" t="s">
        <v>2</v>
      </c>
      <c r="D183" s="128">
        <v>0.234</v>
      </c>
      <c r="E183" s="104"/>
      <c r="F183" s="130">
        <f t="shared" si="16"/>
        <v>0</v>
      </c>
      <c r="G183" s="102"/>
      <c r="H183" s="102"/>
      <c r="I183" s="102"/>
    </row>
    <row r="184" spans="1:9" ht="15.75">
      <c r="A184" s="6">
        <f t="shared" si="15"/>
        <v>152</v>
      </c>
      <c r="B184" s="54" t="s">
        <v>138</v>
      </c>
      <c r="C184" s="8" t="s">
        <v>2</v>
      </c>
      <c r="D184" s="128">
        <v>0.25</v>
      </c>
      <c r="E184" s="104"/>
      <c r="F184" s="130">
        <f t="shared" si="16"/>
        <v>0</v>
      </c>
      <c r="G184" s="102"/>
      <c r="H184" s="102"/>
      <c r="I184" s="102"/>
    </row>
    <row r="185" spans="1:9" ht="18.75">
      <c r="A185" s="22" t="s">
        <v>179</v>
      </c>
      <c r="B185" s="69" t="s">
        <v>226</v>
      </c>
      <c r="C185" s="23"/>
      <c r="D185" s="105"/>
      <c r="E185" s="105"/>
      <c r="F185" s="131">
        <f>SUM(F174:F184)</f>
        <v>0</v>
      </c>
      <c r="G185" s="91"/>
      <c r="H185" s="91"/>
      <c r="I185" s="91"/>
    </row>
    <row r="186" spans="1:9" ht="15.75">
      <c r="A186" s="13"/>
      <c r="B186" s="30"/>
      <c r="C186" s="14"/>
      <c r="D186" s="108"/>
      <c r="E186" s="108"/>
      <c r="F186" s="134"/>
      <c r="G186" s="93"/>
      <c r="H186" s="93"/>
      <c r="I186" s="98"/>
    </row>
    <row r="187" spans="1:9" ht="18.75">
      <c r="A187" s="24" t="s">
        <v>153</v>
      </c>
      <c r="B187" s="18" t="s">
        <v>36</v>
      </c>
      <c r="C187" s="19"/>
      <c r="D187" s="107"/>
      <c r="E187" s="107"/>
      <c r="F187" s="133"/>
      <c r="G187" s="96"/>
      <c r="H187" s="96"/>
      <c r="I187" s="92"/>
    </row>
    <row r="188" spans="1:9" ht="31.5">
      <c r="A188" s="6">
        <f>A184+1</f>
        <v>153</v>
      </c>
      <c r="B188" s="56" t="s">
        <v>78</v>
      </c>
      <c r="C188" s="57" t="s">
        <v>3</v>
      </c>
      <c r="D188" s="128">
        <v>10.806</v>
      </c>
      <c r="E188" s="104"/>
      <c r="F188" s="130">
        <f aca="true" t="shared" si="17" ref="F188:F197">E188*D188</f>
        <v>0</v>
      </c>
      <c r="G188" s="102"/>
      <c r="H188" s="102"/>
      <c r="I188" s="102"/>
    </row>
    <row r="189" spans="1:9" ht="63">
      <c r="A189" s="6">
        <f>A188+1</f>
        <v>154</v>
      </c>
      <c r="B189" s="56" t="s">
        <v>79</v>
      </c>
      <c r="C189" s="57" t="s">
        <v>3</v>
      </c>
      <c r="D189" s="128">
        <v>0.165</v>
      </c>
      <c r="E189" s="104"/>
      <c r="F189" s="130">
        <f t="shared" si="17"/>
        <v>0</v>
      </c>
      <c r="G189" s="102"/>
      <c r="H189" s="102"/>
      <c r="I189" s="102"/>
    </row>
    <row r="190" spans="1:9" ht="63">
      <c r="A190" s="6">
        <f aca="true" t="shared" si="18" ref="A190:A197">A189+1</f>
        <v>155</v>
      </c>
      <c r="B190" s="56" t="s">
        <v>80</v>
      </c>
      <c r="C190" s="57" t="s">
        <v>3</v>
      </c>
      <c r="D190" s="128">
        <v>0.165</v>
      </c>
      <c r="E190" s="104"/>
      <c r="F190" s="130">
        <f t="shared" si="17"/>
        <v>0</v>
      </c>
      <c r="G190" s="102"/>
      <c r="H190" s="102"/>
      <c r="I190" s="102"/>
    </row>
    <row r="191" spans="1:9" ht="31.5">
      <c r="A191" s="6">
        <f t="shared" si="18"/>
        <v>156</v>
      </c>
      <c r="B191" s="56" t="s">
        <v>81</v>
      </c>
      <c r="C191" s="57" t="s">
        <v>3</v>
      </c>
      <c r="D191" s="128">
        <v>0.055</v>
      </c>
      <c r="E191" s="104"/>
      <c r="F191" s="130">
        <f t="shared" si="17"/>
        <v>0</v>
      </c>
      <c r="G191" s="102"/>
      <c r="H191" s="102"/>
      <c r="I191" s="102"/>
    </row>
    <row r="192" spans="1:9" ht="31.5">
      <c r="A192" s="6">
        <f t="shared" si="18"/>
        <v>157</v>
      </c>
      <c r="B192" s="56" t="s">
        <v>82</v>
      </c>
      <c r="C192" s="57" t="s">
        <v>3</v>
      </c>
      <c r="D192" s="128">
        <v>0.035</v>
      </c>
      <c r="E192" s="104"/>
      <c r="F192" s="130">
        <f t="shared" si="17"/>
        <v>0</v>
      </c>
      <c r="G192" s="102"/>
      <c r="H192" s="102"/>
      <c r="I192" s="102"/>
    </row>
    <row r="193" spans="1:9" ht="47.25">
      <c r="A193" s="6">
        <f t="shared" si="18"/>
        <v>158</v>
      </c>
      <c r="B193" s="56" t="s">
        <v>83</v>
      </c>
      <c r="C193" s="57" t="s">
        <v>3</v>
      </c>
      <c r="D193" s="128">
        <v>8.908</v>
      </c>
      <c r="E193" s="104"/>
      <c r="F193" s="130">
        <f t="shared" si="17"/>
        <v>0</v>
      </c>
      <c r="G193" s="102"/>
      <c r="H193" s="102"/>
      <c r="I193" s="102"/>
    </row>
    <row r="194" spans="1:9" ht="47.25">
      <c r="A194" s="6">
        <f t="shared" si="18"/>
        <v>159</v>
      </c>
      <c r="B194" s="56" t="s">
        <v>84</v>
      </c>
      <c r="C194" s="57" t="s">
        <v>39</v>
      </c>
      <c r="D194" s="128">
        <v>0.035</v>
      </c>
      <c r="E194" s="104"/>
      <c r="F194" s="130">
        <f t="shared" si="17"/>
        <v>0</v>
      </c>
      <c r="G194" s="102"/>
      <c r="H194" s="102"/>
      <c r="I194" s="102"/>
    </row>
    <row r="195" spans="1:9" ht="47.25">
      <c r="A195" s="6">
        <f t="shared" si="18"/>
        <v>160</v>
      </c>
      <c r="B195" s="56" t="s">
        <v>297</v>
      </c>
      <c r="C195" s="57" t="s">
        <v>39</v>
      </c>
      <c r="D195" s="128">
        <v>0.035</v>
      </c>
      <c r="E195" s="104"/>
      <c r="F195" s="130">
        <f t="shared" si="17"/>
        <v>0</v>
      </c>
      <c r="G195" s="102"/>
      <c r="H195" s="102"/>
      <c r="I195" s="102"/>
    </row>
    <row r="196" spans="1:9" ht="31.5">
      <c r="A196" s="6">
        <f t="shared" si="18"/>
        <v>161</v>
      </c>
      <c r="B196" s="56" t="s">
        <v>85</v>
      </c>
      <c r="C196" s="57" t="s">
        <v>39</v>
      </c>
      <c r="D196" s="128">
        <v>0.035</v>
      </c>
      <c r="E196" s="104"/>
      <c r="F196" s="130">
        <f t="shared" si="17"/>
        <v>0</v>
      </c>
      <c r="G196" s="102"/>
      <c r="H196" s="102"/>
      <c r="I196" s="102"/>
    </row>
    <row r="197" spans="1:9" ht="47.25">
      <c r="A197" s="6">
        <f t="shared" si="18"/>
        <v>162</v>
      </c>
      <c r="B197" s="56" t="s">
        <v>86</v>
      </c>
      <c r="C197" s="57" t="s">
        <v>39</v>
      </c>
      <c r="D197" s="128">
        <v>0.143</v>
      </c>
      <c r="E197" s="104"/>
      <c r="F197" s="130">
        <f t="shared" si="17"/>
        <v>0</v>
      </c>
      <c r="G197" s="102"/>
      <c r="H197" s="102"/>
      <c r="I197" s="102"/>
    </row>
    <row r="198" spans="1:9" ht="18.75">
      <c r="A198" s="22" t="s">
        <v>153</v>
      </c>
      <c r="B198" s="69" t="s">
        <v>37</v>
      </c>
      <c r="C198" s="105"/>
      <c r="D198" s="105"/>
      <c r="E198" s="105"/>
      <c r="F198" s="131">
        <f>SUM(F188:F197)</f>
        <v>0</v>
      </c>
      <c r="G198" s="91"/>
      <c r="H198" s="91"/>
      <c r="I198" s="91"/>
    </row>
    <row r="199" spans="1:9" ht="15.75">
      <c r="A199" s="13"/>
      <c r="B199" s="30"/>
      <c r="C199" s="108"/>
      <c r="D199" s="108"/>
      <c r="E199" s="108"/>
      <c r="F199" s="134"/>
      <c r="G199" s="93"/>
      <c r="H199" s="93"/>
      <c r="I199" s="98"/>
    </row>
    <row r="200" spans="1:9" ht="18.75">
      <c r="A200" s="24" t="s">
        <v>154</v>
      </c>
      <c r="B200" s="18" t="s">
        <v>115</v>
      </c>
      <c r="C200" s="107"/>
      <c r="D200" s="107"/>
      <c r="E200" s="107"/>
      <c r="F200" s="133"/>
      <c r="G200" s="96"/>
      <c r="H200" s="96"/>
      <c r="I200" s="92"/>
    </row>
    <row r="201" spans="1:9" ht="31.5">
      <c r="A201" s="6">
        <f>A197+1</f>
        <v>163</v>
      </c>
      <c r="B201" s="7" t="s">
        <v>166</v>
      </c>
      <c r="C201" s="66" t="s">
        <v>41</v>
      </c>
      <c r="D201" s="128">
        <v>1.546</v>
      </c>
      <c r="E201" s="104"/>
      <c r="F201" s="130">
        <f aca="true" t="shared" si="19" ref="F201:F223">E201*D201</f>
        <v>0</v>
      </c>
      <c r="G201" s="102"/>
      <c r="H201" s="102"/>
      <c r="I201" s="102"/>
    </row>
    <row r="202" spans="1:9" ht="15.75">
      <c r="A202" s="6">
        <f>A201+1</f>
        <v>164</v>
      </c>
      <c r="B202" s="7" t="s">
        <v>167</v>
      </c>
      <c r="C202" s="66" t="s">
        <v>41</v>
      </c>
      <c r="D202" s="128">
        <v>2.945</v>
      </c>
      <c r="E202" s="104"/>
      <c r="F202" s="130">
        <f t="shared" si="19"/>
        <v>0</v>
      </c>
      <c r="G202" s="102"/>
      <c r="H202" s="102"/>
      <c r="I202" s="102"/>
    </row>
    <row r="203" spans="1:9" ht="31.5">
      <c r="A203" s="6">
        <f>A202+1</f>
        <v>165</v>
      </c>
      <c r="B203" s="7" t="s">
        <v>145</v>
      </c>
      <c r="C203" s="66" t="s">
        <v>2</v>
      </c>
      <c r="D203" s="128">
        <v>4.25</v>
      </c>
      <c r="E203" s="104"/>
      <c r="F203" s="130">
        <f t="shared" si="19"/>
        <v>0</v>
      </c>
      <c r="G203" s="102"/>
      <c r="H203" s="102"/>
      <c r="I203" s="102"/>
    </row>
    <row r="204" spans="1:9" ht="31.5">
      <c r="A204" s="6">
        <f>A203+1</f>
        <v>166</v>
      </c>
      <c r="B204" s="7" t="s">
        <v>171</v>
      </c>
      <c r="C204" s="66" t="s">
        <v>2</v>
      </c>
      <c r="D204" s="128">
        <v>4.333</v>
      </c>
      <c r="E204" s="104"/>
      <c r="F204" s="130">
        <f t="shared" si="19"/>
        <v>0</v>
      </c>
      <c r="G204" s="102"/>
      <c r="H204" s="102"/>
      <c r="I204" s="102"/>
    </row>
    <row r="205" spans="1:9" ht="31.5">
      <c r="A205" s="6">
        <f>A204+1</f>
        <v>167</v>
      </c>
      <c r="B205" s="7" t="s">
        <v>5</v>
      </c>
      <c r="C205" s="66" t="s">
        <v>41</v>
      </c>
      <c r="D205" s="128">
        <v>1.8259999999999998</v>
      </c>
      <c r="E205" s="104"/>
      <c r="F205" s="130">
        <f t="shared" si="19"/>
        <v>0</v>
      </c>
      <c r="G205" s="102"/>
      <c r="H205" s="102"/>
      <c r="I205" s="102"/>
    </row>
    <row r="206" spans="1:9" ht="31.5">
      <c r="A206" s="6">
        <f aca="true" t="shared" si="20" ref="A206:A223">A205+1</f>
        <v>168</v>
      </c>
      <c r="B206" s="7" t="s">
        <v>6</v>
      </c>
      <c r="C206" s="66" t="s">
        <v>41</v>
      </c>
      <c r="D206" s="128">
        <v>0.731</v>
      </c>
      <c r="E206" s="104"/>
      <c r="F206" s="130">
        <f t="shared" si="19"/>
        <v>0</v>
      </c>
      <c r="G206" s="102"/>
      <c r="H206" s="102"/>
      <c r="I206" s="102"/>
    </row>
    <row r="207" spans="1:9" ht="31.5">
      <c r="A207" s="6">
        <f t="shared" si="20"/>
        <v>169</v>
      </c>
      <c r="B207" s="9" t="s">
        <v>168</v>
      </c>
      <c r="C207" s="66" t="s">
        <v>41</v>
      </c>
      <c r="D207" s="128">
        <v>7.484</v>
      </c>
      <c r="E207" s="104"/>
      <c r="F207" s="130">
        <f t="shared" si="19"/>
        <v>0</v>
      </c>
      <c r="G207" s="102"/>
      <c r="H207" s="102"/>
      <c r="I207" s="102"/>
    </row>
    <row r="208" spans="1:9" ht="31.5">
      <c r="A208" s="6">
        <f t="shared" si="20"/>
        <v>170</v>
      </c>
      <c r="B208" s="9" t="s">
        <v>14</v>
      </c>
      <c r="C208" s="66" t="s">
        <v>41</v>
      </c>
      <c r="D208" s="128">
        <v>39.699999999999996</v>
      </c>
      <c r="E208" s="104"/>
      <c r="F208" s="130">
        <f t="shared" si="19"/>
        <v>0</v>
      </c>
      <c r="G208" s="102"/>
      <c r="H208" s="102"/>
      <c r="I208" s="102"/>
    </row>
    <row r="209" spans="1:9" ht="31.5">
      <c r="A209" s="6">
        <f t="shared" si="20"/>
        <v>171</v>
      </c>
      <c r="B209" s="74" t="s">
        <v>170</v>
      </c>
      <c r="C209" s="66" t="s">
        <v>2</v>
      </c>
      <c r="D209" s="128">
        <v>0.037</v>
      </c>
      <c r="E209" s="104"/>
      <c r="F209" s="130">
        <f t="shared" si="19"/>
        <v>0</v>
      </c>
      <c r="G209" s="102"/>
      <c r="H209" s="102"/>
      <c r="I209" s="102"/>
    </row>
    <row r="210" spans="1:9" ht="31.5">
      <c r="A210" s="6">
        <f t="shared" si="20"/>
        <v>172</v>
      </c>
      <c r="B210" s="7" t="s">
        <v>169</v>
      </c>
      <c r="C210" s="66" t="s">
        <v>41</v>
      </c>
      <c r="D210" s="128">
        <v>0.366</v>
      </c>
      <c r="E210" s="104"/>
      <c r="F210" s="130">
        <f t="shared" si="19"/>
        <v>0</v>
      </c>
      <c r="G210" s="102"/>
      <c r="H210" s="102"/>
      <c r="I210" s="102"/>
    </row>
    <row r="211" spans="1:9" ht="47.25">
      <c r="A211" s="6">
        <f t="shared" si="20"/>
        <v>173</v>
      </c>
      <c r="B211" s="7" t="s">
        <v>290</v>
      </c>
      <c r="C211" s="66" t="s">
        <v>41</v>
      </c>
      <c r="D211" s="128">
        <v>12.321</v>
      </c>
      <c r="E211" s="104"/>
      <c r="F211" s="130">
        <f t="shared" si="19"/>
        <v>0</v>
      </c>
      <c r="G211" s="102"/>
      <c r="H211" s="102"/>
      <c r="I211" s="102"/>
    </row>
    <row r="212" spans="1:9" ht="15.75">
      <c r="A212" s="6">
        <f t="shared" si="20"/>
        <v>174</v>
      </c>
      <c r="B212" s="7" t="s">
        <v>146</v>
      </c>
      <c r="C212" s="66" t="s">
        <v>41</v>
      </c>
      <c r="D212" s="128">
        <v>0.731</v>
      </c>
      <c r="E212" s="104"/>
      <c r="F212" s="130">
        <f t="shared" si="19"/>
        <v>0</v>
      </c>
      <c r="G212" s="102"/>
      <c r="H212" s="102"/>
      <c r="I212" s="102"/>
    </row>
    <row r="213" spans="1:9" ht="15.75">
      <c r="A213" s="6">
        <f t="shared" si="20"/>
        <v>175</v>
      </c>
      <c r="B213" s="7" t="s">
        <v>147</v>
      </c>
      <c r="C213" s="66" t="s">
        <v>41</v>
      </c>
      <c r="D213" s="128">
        <v>1.8259999999999998</v>
      </c>
      <c r="E213" s="104"/>
      <c r="F213" s="130">
        <f t="shared" si="19"/>
        <v>0</v>
      </c>
      <c r="G213" s="102"/>
      <c r="H213" s="102"/>
      <c r="I213" s="102"/>
    </row>
    <row r="214" spans="1:9" ht="15.75">
      <c r="A214" s="6">
        <f t="shared" si="20"/>
        <v>176</v>
      </c>
      <c r="B214" s="7" t="s">
        <v>148</v>
      </c>
      <c r="C214" s="66" t="s">
        <v>41</v>
      </c>
      <c r="D214" s="128">
        <v>2.826</v>
      </c>
      <c r="E214" s="104"/>
      <c r="F214" s="130">
        <f t="shared" si="19"/>
        <v>0</v>
      </c>
      <c r="G214" s="102"/>
      <c r="H214" s="102"/>
      <c r="I214" s="102"/>
    </row>
    <row r="215" spans="1:9" ht="15.75">
      <c r="A215" s="6">
        <f t="shared" si="20"/>
        <v>177</v>
      </c>
      <c r="B215" s="7" t="s">
        <v>172</v>
      </c>
      <c r="C215" s="66" t="s">
        <v>41</v>
      </c>
      <c r="D215" s="128">
        <v>15.514999999999999</v>
      </c>
      <c r="E215" s="104"/>
      <c r="F215" s="130">
        <f t="shared" si="19"/>
        <v>0</v>
      </c>
      <c r="G215" s="102"/>
      <c r="H215" s="102"/>
      <c r="I215" s="102"/>
    </row>
    <row r="216" spans="1:9" ht="15.75">
      <c r="A216" s="6">
        <f t="shared" si="20"/>
        <v>178</v>
      </c>
      <c r="B216" s="7" t="s">
        <v>173</v>
      </c>
      <c r="C216" s="66" t="s">
        <v>41</v>
      </c>
      <c r="D216" s="128">
        <v>6.389</v>
      </c>
      <c r="E216" s="104"/>
      <c r="F216" s="130">
        <f t="shared" si="19"/>
        <v>0</v>
      </c>
      <c r="G216" s="102"/>
      <c r="H216" s="102"/>
      <c r="I216" s="102"/>
    </row>
    <row r="217" spans="1:9" ht="31.5">
      <c r="A217" s="6">
        <f t="shared" si="20"/>
        <v>179</v>
      </c>
      <c r="B217" s="7" t="s">
        <v>8</v>
      </c>
      <c r="C217" s="66" t="s">
        <v>41</v>
      </c>
      <c r="D217" s="128">
        <v>4.381</v>
      </c>
      <c r="E217" s="104"/>
      <c r="F217" s="130">
        <f t="shared" si="19"/>
        <v>0</v>
      </c>
      <c r="G217" s="102"/>
      <c r="H217" s="102"/>
      <c r="I217" s="102"/>
    </row>
    <row r="218" spans="1:9" ht="31.5">
      <c r="A218" s="6">
        <f t="shared" si="20"/>
        <v>180</v>
      </c>
      <c r="B218" s="7" t="s">
        <v>9</v>
      </c>
      <c r="C218" s="66" t="s">
        <v>41</v>
      </c>
      <c r="D218" s="128">
        <v>4.381</v>
      </c>
      <c r="E218" s="104"/>
      <c r="F218" s="130">
        <f t="shared" si="19"/>
        <v>0</v>
      </c>
      <c r="G218" s="102"/>
      <c r="H218" s="102"/>
      <c r="I218" s="102"/>
    </row>
    <row r="219" spans="1:9" ht="31.5">
      <c r="A219" s="6">
        <f t="shared" si="20"/>
        <v>181</v>
      </c>
      <c r="B219" s="7" t="s">
        <v>177</v>
      </c>
      <c r="C219" s="66" t="s">
        <v>41</v>
      </c>
      <c r="D219" s="128">
        <v>16.519000000000002</v>
      </c>
      <c r="E219" s="104"/>
      <c r="F219" s="130">
        <f t="shared" si="19"/>
        <v>0</v>
      </c>
      <c r="G219" s="102"/>
      <c r="H219" s="102"/>
      <c r="I219" s="102"/>
    </row>
    <row r="220" spans="1:9" ht="31.5">
      <c r="A220" s="6">
        <f t="shared" si="20"/>
        <v>182</v>
      </c>
      <c r="B220" s="30" t="s">
        <v>178</v>
      </c>
      <c r="C220" s="66" t="s">
        <v>41</v>
      </c>
      <c r="D220" s="128">
        <v>0.183</v>
      </c>
      <c r="E220" s="104"/>
      <c r="F220" s="130">
        <f t="shared" si="19"/>
        <v>0</v>
      </c>
      <c r="G220" s="102"/>
      <c r="H220" s="102"/>
      <c r="I220" s="102"/>
    </row>
    <row r="221" spans="1:9" ht="15.75">
      <c r="A221" s="6">
        <f t="shared" si="20"/>
        <v>183</v>
      </c>
      <c r="B221" s="7" t="s">
        <v>174</v>
      </c>
      <c r="C221" s="66" t="s">
        <v>41</v>
      </c>
      <c r="D221" s="128">
        <v>10.587</v>
      </c>
      <c r="E221" s="104"/>
      <c r="F221" s="130">
        <f t="shared" si="19"/>
        <v>0</v>
      </c>
      <c r="G221" s="102"/>
      <c r="H221" s="102"/>
      <c r="I221" s="102"/>
    </row>
    <row r="222" spans="1:9" ht="15.75">
      <c r="A222" s="6">
        <f t="shared" si="20"/>
        <v>184</v>
      </c>
      <c r="B222" s="7" t="s">
        <v>175</v>
      </c>
      <c r="C222" s="66" t="s">
        <v>41</v>
      </c>
      <c r="D222" s="128">
        <v>0.457</v>
      </c>
      <c r="E222" s="104"/>
      <c r="F222" s="130">
        <f t="shared" si="19"/>
        <v>0</v>
      </c>
      <c r="G222" s="102"/>
      <c r="H222" s="102"/>
      <c r="I222" s="102"/>
    </row>
    <row r="223" spans="1:9" ht="15.75">
      <c r="A223" s="6">
        <f t="shared" si="20"/>
        <v>185</v>
      </c>
      <c r="B223" s="7" t="s">
        <v>176</v>
      </c>
      <c r="C223" s="66" t="s">
        <v>41</v>
      </c>
      <c r="D223" s="128">
        <v>0.943</v>
      </c>
      <c r="E223" s="104"/>
      <c r="F223" s="130">
        <f t="shared" si="19"/>
        <v>0</v>
      </c>
      <c r="G223" s="102"/>
      <c r="H223" s="102"/>
      <c r="I223" s="102"/>
    </row>
    <row r="224" spans="1:9" ht="18.75">
      <c r="A224" s="22" t="s">
        <v>154</v>
      </c>
      <c r="B224" s="69" t="s">
        <v>120</v>
      </c>
      <c r="C224" s="105"/>
      <c r="D224" s="105"/>
      <c r="E224" s="105"/>
      <c r="F224" s="131">
        <f>SUM(F201:F223)</f>
        <v>0</v>
      </c>
      <c r="G224" s="91"/>
      <c r="H224" s="91"/>
      <c r="I224" s="91"/>
    </row>
    <row r="225" spans="1:9" ht="15.75">
      <c r="A225" s="13"/>
      <c r="B225" s="55"/>
      <c r="C225" s="108"/>
      <c r="D225" s="108"/>
      <c r="E225" s="108"/>
      <c r="F225" s="134"/>
      <c r="G225" s="93"/>
      <c r="H225" s="93"/>
      <c r="I225" s="93"/>
    </row>
    <row r="226" spans="1:9" ht="18.75">
      <c r="A226" s="49" t="s">
        <v>207</v>
      </c>
      <c r="B226" s="50" t="s">
        <v>56</v>
      </c>
      <c r="C226" s="110"/>
      <c r="D226" s="110"/>
      <c r="E226" s="110"/>
      <c r="F226" s="137"/>
      <c r="G226" s="99"/>
      <c r="H226" s="99"/>
      <c r="I226" s="94"/>
    </row>
    <row r="227" spans="1:9" ht="15.75">
      <c r="A227" s="6">
        <f>A223+1</f>
        <v>186</v>
      </c>
      <c r="B227" s="7" t="s">
        <v>57</v>
      </c>
      <c r="C227" s="8" t="s">
        <v>2</v>
      </c>
      <c r="D227" s="128">
        <v>0.877</v>
      </c>
      <c r="E227" s="104"/>
      <c r="F227" s="130">
        <f aca="true" t="shared" si="21" ref="F227:F237">E227*D227</f>
        <v>0</v>
      </c>
      <c r="G227" s="102"/>
      <c r="H227" s="102"/>
      <c r="I227" s="102"/>
    </row>
    <row r="228" spans="1:9" ht="15.75">
      <c r="A228" s="6">
        <f>A227+1</f>
        <v>187</v>
      </c>
      <c r="B228" s="7" t="s">
        <v>58</v>
      </c>
      <c r="C228" s="8" t="s">
        <v>2</v>
      </c>
      <c r="D228" s="128">
        <v>1.671</v>
      </c>
      <c r="E228" s="104"/>
      <c r="F228" s="130">
        <f t="shared" si="21"/>
        <v>0</v>
      </c>
      <c r="G228" s="102"/>
      <c r="H228" s="102"/>
      <c r="I228" s="102"/>
    </row>
    <row r="229" spans="1:9" ht="15.75">
      <c r="A229" s="6">
        <f aca="true" t="shared" si="22" ref="A229:A237">A228+1</f>
        <v>188</v>
      </c>
      <c r="B229" s="9" t="s">
        <v>59</v>
      </c>
      <c r="C229" s="8" t="s">
        <v>2</v>
      </c>
      <c r="D229" s="128">
        <v>0.947</v>
      </c>
      <c r="E229" s="104"/>
      <c r="F229" s="130">
        <f t="shared" si="21"/>
        <v>0</v>
      </c>
      <c r="G229" s="102"/>
      <c r="H229" s="102"/>
      <c r="I229" s="102"/>
    </row>
    <row r="230" spans="1:9" ht="15.75">
      <c r="A230" s="6">
        <f t="shared" si="22"/>
        <v>189</v>
      </c>
      <c r="B230" s="9" t="s">
        <v>60</v>
      </c>
      <c r="C230" s="8" t="s">
        <v>2</v>
      </c>
      <c r="D230" s="128">
        <v>0.019</v>
      </c>
      <c r="E230" s="104"/>
      <c r="F230" s="130">
        <f t="shared" si="21"/>
        <v>0</v>
      </c>
      <c r="G230" s="102"/>
      <c r="H230" s="102"/>
      <c r="I230" s="102"/>
    </row>
    <row r="231" spans="1:9" ht="31.5">
      <c r="A231" s="6">
        <f t="shared" si="22"/>
        <v>190</v>
      </c>
      <c r="B231" s="9" t="s">
        <v>183</v>
      </c>
      <c r="C231" s="8" t="s">
        <v>2</v>
      </c>
      <c r="D231" s="128">
        <v>0.037</v>
      </c>
      <c r="E231" s="104"/>
      <c r="F231" s="130">
        <f t="shared" si="21"/>
        <v>0</v>
      </c>
      <c r="G231" s="102"/>
      <c r="H231" s="102"/>
      <c r="I231" s="102"/>
    </row>
    <row r="232" spans="1:9" ht="63">
      <c r="A232" s="6">
        <f t="shared" si="22"/>
        <v>191</v>
      </c>
      <c r="B232" s="7" t="s">
        <v>278</v>
      </c>
      <c r="C232" s="8" t="s">
        <v>2</v>
      </c>
      <c r="D232" s="128">
        <v>0.931</v>
      </c>
      <c r="E232" s="104"/>
      <c r="F232" s="130">
        <f t="shared" si="21"/>
        <v>0</v>
      </c>
      <c r="G232" s="102"/>
      <c r="H232" s="102"/>
      <c r="I232" s="102"/>
    </row>
    <row r="233" spans="1:9" ht="63">
      <c r="A233" s="6">
        <f t="shared" si="22"/>
        <v>192</v>
      </c>
      <c r="B233" s="7" t="s">
        <v>279</v>
      </c>
      <c r="C233" s="8" t="s">
        <v>2</v>
      </c>
      <c r="D233" s="128">
        <v>1.967</v>
      </c>
      <c r="E233" s="104"/>
      <c r="F233" s="130">
        <f t="shared" si="21"/>
        <v>0</v>
      </c>
      <c r="G233" s="102"/>
      <c r="H233" s="102"/>
      <c r="I233" s="102"/>
    </row>
    <row r="234" spans="1:9" ht="31.5">
      <c r="A234" s="6">
        <f t="shared" si="22"/>
        <v>193</v>
      </c>
      <c r="B234" s="7" t="s">
        <v>225</v>
      </c>
      <c r="C234" s="8" t="s">
        <v>2</v>
      </c>
      <c r="D234" s="128">
        <v>0.53</v>
      </c>
      <c r="E234" s="104"/>
      <c r="F234" s="130">
        <f t="shared" si="21"/>
        <v>0</v>
      </c>
      <c r="G234" s="102"/>
      <c r="H234" s="102"/>
      <c r="I234" s="102"/>
    </row>
    <row r="235" spans="1:9" ht="31.5">
      <c r="A235" s="6">
        <f t="shared" si="22"/>
        <v>194</v>
      </c>
      <c r="B235" s="7" t="s">
        <v>62</v>
      </c>
      <c r="C235" s="8" t="s">
        <v>2</v>
      </c>
      <c r="D235" s="128">
        <v>1.561</v>
      </c>
      <c r="E235" s="104"/>
      <c r="F235" s="130">
        <f t="shared" si="21"/>
        <v>0</v>
      </c>
      <c r="G235" s="102"/>
      <c r="H235" s="102"/>
      <c r="I235" s="102"/>
    </row>
    <row r="236" spans="1:9" ht="31.5">
      <c r="A236" s="6">
        <f t="shared" si="22"/>
        <v>195</v>
      </c>
      <c r="B236" s="7" t="s">
        <v>181</v>
      </c>
      <c r="C236" s="8" t="s">
        <v>193</v>
      </c>
      <c r="D236" s="128">
        <v>0.019</v>
      </c>
      <c r="E236" s="104"/>
      <c r="F236" s="130">
        <f t="shared" si="21"/>
        <v>0</v>
      </c>
      <c r="G236" s="102"/>
      <c r="H236" s="102"/>
      <c r="I236" s="102"/>
    </row>
    <row r="237" spans="1:9" ht="47.25">
      <c r="A237" s="6">
        <f t="shared" si="22"/>
        <v>196</v>
      </c>
      <c r="B237" s="7" t="s">
        <v>182</v>
      </c>
      <c r="C237" s="8" t="s">
        <v>193</v>
      </c>
      <c r="D237" s="128">
        <v>0.019</v>
      </c>
      <c r="E237" s="104"/>
      <c r="F237" s="130">
        <f t="shared" si="21"/>
        <v>0</v>
      </c>
      <c r="G237" s="102"/>
      <c r="H237" s="102"/>
      <c r="I237" s="102"/>
    </row>
    <row r="238" spans="1:9" ht="18.75">
      <c r="A238" s="22" t="s">
        <v>207</v>
      </c>
      <c r="B238" s="73" t="s">
        <v>152</v>
      </c>
      <c r="C238" s="105"/>
      <c r="D238" s="105"/>
      <c r="E238" s="105"/>
      <c r="F238" s="131">
        <f>SUM(F227:F237)</f>
        <v>0</v>
      </c>
      <c r="G238" s="91"/>
      <c r="H238" s="91"/>
      <c r="I238" s="91"/>
    </row>
    <row r="239" spans="1:9" ht="12" customHeight="1">
      <c r="A239" s="82"/>
      <c r="B239" s="82"/>
      <c r="C239" s="111"/>
      <c r="D239" s="111"/>
      <c r="E239" s="111"/>
      <c r="F239" s="138"/>
      <c r="G239" s="100"/>
      <c r="H239" s="100"/>
      <c r="I239" s="100"/>
    </row>
    <row r="240" spans="1:9" ht="18.75">
      <c r="A240" s="49" t="s">
        <v>220</v>
      </c>
      <c r="B240" s="50" t="s">
        <v>151</v>
      </c>
      <c r="C240" s="110"/>
      <c r="D240" s="110"/>
      <c r="E240" s="110"/>
      <c r="F240" s="137"/>
      <c r="G240" s="99"/>
      <c r="H240" s="99"/>
      <c r="I240" s="94"/>
    </row>
    <row r="241" spans="1:9" ht="94.5">
      <c r="A241" s="6">
        <f>A237+1</f>
        <v>197</v>
      </c>
      <c r="B241" s="51" t="s">
        <v>186</v>
      </c>
      <c r="C241" s="8" t="s">
        <v>2</v>
      </c>
      <c r="D241" s="128">
        <v>0.019</v>
      </c>
      <c r="E241" s="104"/>
      <c r="F241" s="130">
        <f aca="true" t="shared" si="23" ref="F241:F246">E241*D241</f>
        <v>0</v>
      </c>
      <c r="G241" s="102"/>
      <c r="H241" s="102"/>
      <c r="I241" s="102"/>
    </row>
    <row r="242" spans="1:9" ht="15.75">
      <c r="A242" s="6">
        <f>A241+1</f>
        <v>198</v>
      </c>
      <c r="B242" s="51" t="s">
        <v>184</v>
      </c>
      <c r="C242" s="8" t="s">
        <v>2</v>
      </c>
      <c r="D242" s="128">
        <v>0.147</v>
      </c>
      <c r="E242" s="104"/>
      <c r="F242" s="130">
        <f t="shared" si="23"/>
        <v>0</v>
      </c>
      <c r="G242" s="102"/>
      <c r="H242" s="102"/>
      <c r="I242" s="102"/>
    </row>
    <row r="243" spans="1:9" ht="113.25" customHeight="1">
      <c r="A243" s="6">
        <f>A242+1</f>
        <v>199</v>
      </c>
      <c r="B243" s="51" t="s">
        <v>291</v>
      </c>
      <c r="C243" s="8" t="s">
        <v>2</v>
      </c>
      <c r="D243" s="128">
        <v>1.753</v>
      </c>
      <c r="E243" s="104"/>
      <c r="F243" s="130">
        <f t="shared" si="23"/>
        <v>0</v>
      </c>
      <c r="G243" s="102"/>
      <c r="H243" s="102"/>
      <c r="I243" s="102"/>
    </row>
    <row r="244" spans="1:9" ht="31.5">
      <c r="A244" s="6">
        <f>A243+1</f>
        <v>200</v>
      </c>
      <c r="B244" s="51" t="s">
        <v>185</v>
      </c>
      <c r="C244" s="8" t="s">
        <v>2</v>
      </c>
      <c r="D244" s="128">
        <v>0.019</v>
      </c>
      <c r="E244" s="104"/>
      <c r="F244" s="130">
        <f t="shared" si="23"/>
        <v>0</v>
      </c>
      <c r="G244" s="102"/>
      <c r="H244" s="102"/>
      <c r="I244" s="102"/>
    </row>
    <row r="245" spans="1:9" ht="141.75">
      <c r="A245" s="6">
        <f>A244+1</f>
        <v>201</v>
      </c>
      <c r="B245" s="51" t="s">
        <v>280</v>
      </c>
      <c r="C245" s="8" t="s">
        <v>2</v>
      </c>
      <c r="D245" s="128">
        <v>1.725</v>
      </c>
      <c r="E245" s="104"/>
      <c r="F245" s="130">
        <f t="shared" si="23"/>
        <v>0</v>
      </c>
      <c r="G245" s="102"/>
      <c r="H245" s="102"/>
      <c r="I245" s="102"/>
    </row>
    <row r="246" spans="1:9" ht="94.5">
      <c r="A246" s="6">
        <f>A245+1</f>
        <v>202</v>
      </c>
      <c r="B246" s="51" t="s">
        <v>223</v>
      </c>
      <c r="C246" s="8" t="s">
        <v>2</v>
      </c>
      <c r="D246" s="128">
        <v>1.975</v>
      </c>
      <c r="E246" s="104"/>
      <c r="F246" s="130">
        <f t="shared" si="23"/>
        <v>0</v>
      </c>
      <c r="G246" s="102"/>
      <c r="H246" s="102"/>
      <c r="I246" s="102"/>
    </row>
    <row r="247" spans="1:9" ht="18.75">
      <c r="A247" s="26" t="s">
        <v>220</v>
      </c>
      <c r="B247" s="70" t="s">
        <v>155</v>
      </c>
      <c r="C247" s="112"/>
      <c r="D247" s="112"/>
      <c r="E247" s="112"/>
      <c r="F247" s="139">
        <f>SUM(F241:F246)</f>
        <v>0</v>
      </c>
      <c r="G247" s="101"/>
      <c r="H247" s="101"/>
      <c r="I247" s="101"/>
    </row>
    <row r="248" spans="1:9" ht="15.75">
      <c r="A248" s="13"/>
      <c r="B248" s="55"/>
      <c r="C248" s="108"/>
      <c r="D248" s="108"/>
      <c r="E248" s="108"/>
      <c r="F248" s="134"/>
      <c r="G248" s="93"/>
      <c r="H248" s="93"/>
      <c r="I248" s="93"/>
    </row>
    <row r="249" spans="1:9" ht="18.75">
      <c r="A249" s="49" t="s">
        <v>230</v>
      </c>
      <c r="B249" s="50" t="s">
        <v>116</v>
      </c>
      <c r="C249" s="110"/>
      <c r="D249" s="110"/>
      <c r="E249" s="110"/>
      <c r="F249" s="137"/>
      <c r="G249" s="99"/>
      <c r="H249" s="99"/>
      <c r="I249" s="94"/>
    </row>
    <row r="250" spans="1:9" ht="15.75">
      <c r="A250" s="6">
        <f>A246+1</f>
        <v>203</v>
      </c>
      <c r="B250" s="56" t="s">
        <v>45</v>
      </c>
      <c r="C250" s="8" t="s">
        <v>2</v>
      </c>
      <c r="D250" s="128">
        <v>0.055</v>
      </c>
      <c r="E250" s="104"/>
      <c r="F250" s="130">
        <f aca="true" t="shared" si="24" ref="F250:F271">E250*D250</f>
        <v>0</v>
      </c>
      <c r="G250" s="102"/>
      <c r="H250" s="102"/>
      <c r="I250" s="102"/>
    </row>
    <row r="251" spans="1:9" ht="47.25">
      <c r="A251" s="6">
        <f>A250+1</f>
        <v>204</v>
      </c>
      <c r="B251" s="56" t="s">
        <v>206</v>
      </c>
      <c r="C251" s="8" t="s">
        <v>2</v>
      </c>
      <c r="D251" s="128">
        <v>0.285</v>
      </c>
      <c r="E251" s="104"/>
      <c r="F251" s="130">
        <f t="shared" si="24"/>
        <v>0</v>
      </c>
      <c r="G251" s="102"/>
      <c r="H251" s="102"/>
      <c r="I251" s="102"/>
    </row>
    <row r="252" spans="1:9" ht="31.5">
      <c r="A252" s="6">
        <f aca="true" t="shared" si="25" ref="A252:A270">A251+1</f>
        <v>205</v>
      </c>
      <c r="B252" s="56" t="s">
        <v>149</v>
      </c>
      <c r="C252" s="8" t="s">
        <v>2</v>
      </c>
      <c r="D252" s="128">
        <v>0.603</v>
      </c>
      <c r="E252" s="104"/>
      <c r="F252" s="130">
        <f t="shared" si="24"/>
        <v>0</v>
      </c>
      <c r="G252" s="102"/>
      <c r="H252" s="102"/>
      <c r="I252" s="102"/>
    </row>
    <row r="253" spans="1:9" ht="31.5">
      <c r="A253" s="6">
        <f t="shared" si="25"/>
        <v>206</v>
      </c>
      <c r="B253" s="56" t="s">
        <v>210</v>
      </c>
      <c r="C253" s="8" t="s">
        <v>2</v>
      </c>
      <c r="D253" s="128">
        <v>0.074</v>
      </c>
      <c r="E253" s="104"/>
      <c r="F253" s="130">
        <f t="shared" si="24"/>
        <v>0</v>
      </c>
      <c r="G253" s="102"/>
      <c r="H253" s="102"/>
      <c r="I253" s="102"/>
    </row>
    <row r="254" spans="1:9" ht="31.5">
      <c r="A254" s="6">
        <f t="shared" si="25"/>
        <v>207</v>
      </c>
      <c r="B254" s="56" t="s">
        <v>211</v>
      </c>
      <c r="C254" s="8" t="s">
        <v>2</v>
      </c>
      <c r="D254" s="128">
        <v>0.148</v>
      </c>
      <c r="E254" s="104"/>
      <c r="F254" s="130">
        <f t="shared" si="24"/>
        <v>0</v>
      </c>
      <c r="G254" s="102"/>
      <c r="H254" s="102"/>
      <c r="I254" s="102"/>
    </row>
    <row r="255" spans="1:9" ht="47.25">
      <c r="A255" s="6">
        <f t="shared" si="25"/>
        <v>208</v>
      </c>
      <c r="B255" s="25" t="s">
        <v>150</v>
      </c>
      <c r="C255" s="8" t="s">
        <v>2</v>
      </c>
      <c r="D255" s="128">
        <v>0.694</v>
      </c>
      <c r="E255" s="104"/>
      <c r="F255" s="130">
        <f t="shared" si="24"/>
        <v>0</v>
      </c>
      <c r="G255" s="102"/>
      <c r="H255" s="102"/>
      <c r="I255" s="102"/>
    </row>
    <row r="256" spans="1:9" ht="15.75">
      <c r="A256" s="6">
        <f t="shared" si="25"/>
        <v>209</v>
      </c>
      <c r="B256" s="25" t="s">
        <v>212</v>
      </c>
      <c r="C256" s="8" t="s">
        <v>2</v>
      </c>
      <c r="D256" s="128">
        <v>0.074</v>
      </c>
      <c r="E256" s="104"/>
      <c r="F256" s="130">
        <f t="shared" si="24"/>
        <v>0</v>
      </c>
      <c r="G256" s="102"/>
      <c r="H256" s="102"/>
      <c r="I256" s="102"/>
    </row>
    <row r="257" spans="1:9" ht="31.5">
      <c r="A257" s="6">
        <f t="shared" si="25"/>
        <v>210</v>
      </c>
      <c r="B257" s="7" t="s">
        <v>47</v>
      </c>
      <c r="C257" s="8" t="s">
        <v>194</v>
      </c>
      <c r="D257" s="128">
        <v>3.012</v>
      </c>
      <c r="E257" s="104"/>
      <c r="F257" s="130">
        <f t="shared" si="24"/>
        <v>0</v>
      </c>
      <c r="G257" s="102"/>
      <c r="H257" s="102"/>
      <c r="I257" s="102"/>
    </row>
    <row r="258" spans="1:9" ht="31.5">
      <c r="A258" s="6">
        <f t="shared" si="25"/>
        <v>211</v>
      </c>
      <c r="B258" s="7" t="s">
        <v>46</v>
      </c>
      <c r="C258" s="8" t="s">
        <v>2</v>
      </c>
      <c r="D258" s="128">
        <v>1.789</v>
      </c>
      <c r="E258" s="104"/>
      <c r="F258" s="130">
        <f t="shared" si="24"/>
        <v>0</v>
      </c>
      <c r="G258" s="102"/>
      <c r="H258" s="102"/>
      <c r="I258" s="102"/>
    </row>
    <row r="259" spans="1:9" ht="15.75">
      <c r="A259" s="6">
        <f t="shared" si="25"/>
        <v>212</v>
      </c>
      <c r="B259" s="7" t="s">
        <v>192</v>
      </c>
      <c r="C259" s="8" t="s">
        <v>2</v>
      </c>
      <c r="D259" s="128">
        <v>0.11</v>
      </c>
      <c r="E259" s="104"/>
      <c r="F259" s="130">
        <f t="shared" si="24"/>
        <v>0</v>
      </c>
      <c r="G259" s="102"/>
      <c r="H259" s="102"/>
      <c r="I259" s="102"/>
    </row>
    <row r="260" spans="1:9" ht="31.5">
      <c r="A260" s="6">
        <f t="shared" si="25"/>
        <v>213</v>
      </c>
      <c r="B260" s="7" t="s">
        <v>295</v>
      </c>
      <c r="C260" s="8" t="s">
        <v>2</v>
      </c>
      <c r="D260" s="128">
        <v>0.32</v>
      </c>
      <c r="E260" s="104"/>
      <c r="F260" s="130">
        <f t="shared" si="24"/>
        <v>0</v>
      </c>
      <c r="G260" s="102"/>
      <c r="H260" s="102"/>
      <c r="I260" s="102"/>
    </row>
    <row r="261" spans="1:9" ht="15.75">
      <c r="A261" s="6">
        <f t="shared" si="25"/>
        <v>214</v>
      </c>
      <c r="B261" s="7" t="s">
        <v>190</v>
      </c>
      <c r="C261" s="8" t="s">
        <v>2</v>
      </c>
      <c r="D261" s="128">
        <v>1.2779999999999998</v>
      </c>
      <c r="E261" s="104"/>
      <c r="F261" s="130">
        <f t="shared" si="24"/>
        <v>0</v>
      </c>
      <c r="G261" s="102"/>
      <c r="H261" s="102"/>
      <c r="I261" s="102"/>
    </row>
    <row r="262" spans="1:9" ht="15.75">
      <c r="A262" s="6">
        <f t="shared" si="25"/>
        <v>215</v>
      </c>
      <c r="B262" s="7" t="s">
        <v>191</v>
      </c>
      <c r="C262" s="8" t="s">
        <v>2</v>
      </c>
      <c r="D262" s="128">
        <v>1.278</v>
      </c>
      <c r="E262" s="104"/>
      <c r="F262" s="130">
        <f t="shared" si="24"/>
        <v>0</v>
      </c>
      <c r="G262" s="102"/>
      <c r="H262" s="102"/>
      <c r="I262" s="102"/>
    </row>
    <row r="263" spans="1:9" ht="78.75">
      <c r="A263" s="6">
        <f t="shared" si="25"/>
        <v>216</v>
      </c>
      <c r="B263" s="7" t="s">
        <v>187</v>
      </c>
      <c r="C263" s="8" t="s">
        <v>194</v>
      </c>
      <c r="D263" s="128">
        <v>1.4609999999999999</v>
      </c>
      <c r="E263" s="104"/>
      <c r="F263" s="130">
        <f t="shared" si="24"/>
        <v>0</v>
      </c>
      <c r="G263" s="102"/>
      <c r="H263" s="102"/>
      <c r="I263" s="102"/>
    </row>
    <row r="264" spans="1:9" ht="63">
      <c r="A264" s="6">
        <f t="shared" si="25"/>
        <v>217</v>
      </c>
      <c r="B264" s="7" t="s">
        <v>188</v>
      </c>
      <c r="C264" s="8" t="s">
        <v>194</v>
      </c>
      <c r="D264" s="128">
        <v>18.983</v>
      </c>
      <c r="E264" s="104"/>
      <c r="F264" s="130">
        <f t="shared" si="24"/>
        <v>0</v>
      </c>
      <c r="G264" s="102"/>
      <c r="H264" s="102"/>
      <c r="I264" s="102"/>
    </row>
    <row r="265" spans="1:9" ht="78.75">
      <c r="A265" s="6">
        <f t="shared" si="25"/>
        <v>218</v>
      </c>
      <c r="B265" s="7" t="s">
        <v>189</v>
      </c>
      <c r="C265" s="8" t="s">
        <v>194</v>
      </c>
      <c r="D265" s="128">
        <v>5.476</v>
      </c>
      <c r="E265" s="104"/>
      <c r="F265" s="130">
        <f t="shared" si="24"/>
        <v>0</v>
      </c>
      <c r="G265" s="102"/>
      <c r="H265" s="102"/>
      <c r="I265" s="102"/>
    </row>
    <row r="266" spans="1:9" ht="31.5">
      <c r="A266" s="6">
        <f t="shared" si="25"/>
        <v>219</v>
      </c>
      <c r="B266" s="7" t="s">
        <v>196</v>
      </c>
      <c r="C266" s="8" t="s">
        <v>193</v>
      </c>
      <c r="D266" s="128">
        <v>1.698</v>
      </c>
      <c r="E266" s="104"/>
      <c r="F266" s="130">
        <f t="shared" si="24"/>
        <v>0</v>
      </c>
      <c r="G266" s="102"/>
      <c r="H266" s="102"/>
      <c r="I266" s="102"/>
    </row>
    <row r="267" spans="1:9" ht="31.5">
      <c r="A267" s="6">
        <f t="shared" si="25"/>
        <v>220</v>
      </c>
      <c r="B267" s="7" t="s">
        <v>197</v>
      </c>
      <c r="C267" s="8" t="s">
        <v>193</v>
      </c>
      <c r="D267" s="128">
        <v>0.22</v>
      </c>
      <c r="E267" s="104"/>
      <c r="F267" s="130">
        <f t="shared" si="24"/>
        <v>0</v>
      </c>
      <c r="G267" s="102"/>
      <c r="H267" s="102"/>
      <c r="I267" s="102"/>
    </row>
    <row r="268" spans="1:9" ht="31.5">
      <c r="A268" s="6">
        <f>A270+1</f>
        <v>223</v>
      </c>
      <c r="B268" s="7" t="s">
        <v>54</v>
      </c>
      <c r="C268" s="8" t="s">
        <v>193</v>
      </c>
      <c r="D268" s="128">
        <v>7.254</v>
      </c>
      <c r="E268" s="104"/>
      <c r="F268" s="130">
        <f t="shared" si="24"/>
        <v>0</v>
      </c>
      <c r="G268" s="102"/>
      <c r="H268" s="102"/>
      <c r="I268" s="102"/>
    </row>
    <row r="269" spans="1:9" ht="47.25">
      <c r="A269" s="6">
        <f>A267+1</f>
        <v>221</v>
      </c>
      <c r="B269" s="84" t="s">
        <v>292</v>
      </c>
      <c r="C269" s="8" t="s">
        <v>195</v>
      </c>
      <c r="D269" s="128">
        <v>1.954</v>
      </c>
      <c r="E269" s="104"/>
      <c r="F269" s="130">
        <f t="shared" si="24"/>
        <v>0</v>
      </c>
      <c r="G269" s="102"/>
      <c r="H269" s="102"/>
      <c r="I269" s="102"/>
    </row>
    <row r="270" spans="1:9" ht="30.75">
      <c r="A270" s="6">
        <f t="shared" si="25"/>
        <v>222</v>
      </c>
      <c r="B270" s="84" t="s">
        <v>55</v>
      </c>
      <c r="C270" s="8" t="s">
        <v>2</v>
      </c>
      <c r="D270" s="128">
        <v>1.1139999999999999</v>
      </c>
      <c r="E270" s="104"/>
      <c r="F270" s="130">
        <f t="shared" si="24"/>
        <v>0</v>
      </c>
      <c r="G270" s="102"/>
      <c r="H270" s="102"/>
      <c r="I270" s="102"/>
    </row>
    <row r="271" spans="1:9" ht="15">
      <c r="A271" s="6">
        <f>A270+1</f>
        <v>223</v>
      </c>
      <c r="B271" s="58" t="s">
        <v>215</v>
      </c>
      <c r="C271" s="8" t="s">
        <v>2</v>
      </c>
      <c r="D271" s="128">
        <v>0.055</v>
      </c>
      <c r="E271" s="104"/>
      <c r="F271" s="130">
        <f t="shared" si="24"/>
        <v>0</v>
      </c>
      <c r="G271" s="102"/>
      <c r="H271" s="102"/>
      <c r="I271" s="102"/>
    </row>
    <row r="272" spans="1:9" ht="18">
      <c r="A272" s="83" t="s">
        <v>230</v>
      </c>
      <c r="B272" s="72" t="s">
        <v>180</v>
      </c>
      <c r="C272" s="27"/>
      <c r="D272" s="112"/>
      <c r="E272" s="112"/>
      <c r="F272" s="139">
        <f>SUM(F250:F271)</f>
        <v>0</v>
      </c>
      <c r="G272" s="28"/>
      <c r="H272" s="28"/>
      <c r="I272" s="28"/>
    </row>
    <row r="273" spans="1:9" ht="15">
      <c r="A273" s="31"/>
      <c r="B273" s="5"/>
      <c r="C273" s="32"/>
      <c r="D273" s="114"/>
      <c r="E273" s="114"/>
      <c r="F273" s="140"/>
      <c r="G273" s="33"/>
      <c r="H273" s="33"/>
      <c r="I273" s="33"/>
    </row>
    <row r="274" spans="1:9" ht="18">
      <c r="A274" s="24" t="s">
        <v>231</v>
      </c>
      <c r="B274" s="18" t="s">
        <v>208</v>
      </c>
      <c r="C274" s="19"/>
      <c r="D274" s="107"/>
      <c r="E274" s="107"/>
      <c r="F274" s="133"/>
      <c r="G274" s="21"/>
      <c r="H274" s="21"/>
      <c r="I274" s="20"/>
    </row>
    <row r="275" spans="1:9" ht="110.25" customHeight="1">
      <c r="A275" s="8">
        <f>A271+1</f>
        <v>224</v>
      </c>
      <c r="B275" s="85" t="s">
        <v>320</v>
      </c>
      <c r="C275" s="8" t="s">
        <v>31</v>
      </c>
      <c r="D275" s="128">
        <v>3</v>
      </c>
      <c r="E275" s="124"/>
      <c r="F275" s="130">
        <f>SUM(F280:F288)*E275*D275</f>
        <v>0</v>
      </c>
      <c r="G275" s="160" t="s">
        <v>260</v>
      </c>
      <c r="H275" s="161"/>
      <c r="I275" s="162" t="s">
        <v>224</v>
      </c>
    </row>
    <row r="276" spans="1:9" ht="78.75" customHeight="1">
      <c r="A276" s="6">
        <f>A275+1</f>
        <v>225</v>
      </c>
      <c r="B276" s="7" t="s">
        <v>321</v>
      </c>
      <c r="C276" s="8" t="s">
        <v>31</v>
      </c>
      <c r="D276" s="128">
        <v>3</v>
      </c>
      <c r="E276" s="124"/>
      <c r="F276" s="130">
        <f>E276*F289*D276</f>
        <v>0</v>
      </c>
      <c r="G276" s="160" t="s">
        <v>315</v>
      </c>
      <c r="H276" s="161"/>
      <c r="I276" s="163"/>
    </row>
    <row r="277" spans="1:9" ht="18">
      <c r="A277" s="26" t="s">
        <v>231</v>
      </c>
      <c r="B277" s="68" t="s">
        <v>209</v>
      </c>
      <c r="C277" s="29"/>
      <c r="D277" s="113"/>
      <c r="E277" s="113"/>
      <c r="F277" s="139">
        <f>SUM(F275:F276)</f>
        <v>0</v>
      </c>
      <c r="G277" s="28"/>
      <c r="H277" s="28"/>
      <c r="I277" s="28"/>
    </row>
    <row r="278" spans="1:9" ht="15">
      <c r="A278" s="1"/>
      <c r="B278" s="1"/>
      <c r="C278" s="2"/>
      <c r="D278" s="3"/>
      <c r="E278" s="3"/>
      <c r="F278" s="3"/>
      <c r="G278" s="3"/>
      <c r="H278" s="3"/>
      <c r="I278" s="3"/>
    </row>
    <row r="279" spans="1:9" ht="18">
      <c r="A279" s="11"/>
      <c r="B279" s="35" t="s">
        <v>317</v>
      </c>
      <c r="C279" s="36"/>
      <c r="D279" s="37"/>
      <c r="E279" s="37"/>
      <c r="F279" s="12"/>
      <c r="G279" s="12"/>
      <c r="H279" s="12"/>
      <c r="I279" s="12"/>
    </row>
    <row r="280" spans="1:9" ht="18">
      <c r="A280" s="10" t="s">
        <v>16</v>
      </c>
      <c r="B280" s="141" t="str">
        <f>B40</f>
        <v>סה"כ מצלמות IP, כריזה אביזרים נילווים</v>
      </c>
      <c r="C280" s="142"/>
      <c r="D280" s="142"/>
      <c r="E280" s="142"/>
      <c r="F280" s="151">
        <f>F40</f>
        <v>0</v>
      </c>
      <c r="G280" s="152"/>
      <c r="H280" s="173"/>
      <c r="I280" s="174"/>
    </row>
    <row r="281" spans="1:9" ht="18">
      <c r="A281" s="10" t="s">
        <v>17</v>
      </c>
      <c r="B281" s="141" t="str">
        <f>B64</f>
        <v>סה"כ מערכת הקלטה וניתוח וידאו</v>
      </c>
      <c r="C281" s="142"/>
      <c r="D281" s="142"/>
      <c r="E281" s="142"/>
      <c r="F281" s="151">
        <f>F64</f>
        <v>0</v>
      </c>
      <c r="G281" s="152"/>
      <c r="H281" s="175"/>
      <c r="I281" s="176"/>
    </row>
    <row r="282" spans="1:9" ht="18">
      <c r="A282" s="10" t="s">
        <v>232</v>
      </c>
      <c r="B282" s="148" t="str">
        <f>B94</f>
        <v>סה"כ מערכת גילוי פריצה</v>
      </c>
      <c r="C282" s="153"/>
      <c r="D282" s="153"/>
      <c r="E282" s="154"/>
      <c r="F282" s="151">
        <f>F94</f>
        <v>0</v>
      </c>
      <c r="G282" s="152"/>
      <c r="H282" s="175"/>
      <c r="I282" s="176"/>
    </row>
    <row r="283" spans="1:9" ht="18">
      <c r="A283" s="10" t="s">
        <v>18</v>
      </c>
      <c r="B283" s="141" t="str">
        <f>B109</f>
        <v>סה"כ מערכת בקרת כניסה למוקד</v>
      </c>
      <c r="C283" s="142"/>
      <c r="D283" s="142"/>
      <c r="E283" s="142"/>
      <c r="F283" s="151">
        <f>F109</f>
        <v>0</v>
      </c>
      <c r="G283" s="152"/>
      <c r="H283" s="175"/>
      <c r="I283" s="176"/>
    </row>
    <row r="284" spans="1:9" ht="18">
      <c r="A284" s="38" t="s">
        <v>233</v>
      </c>
      <c r="B284" s="155" t="str">
        <f>B131</f>
        <v>סה"כ מערכת מרכזית לצפייה, שליטה ובקרה, דיווח ואכיפה</v>
      </c>
      <c r="C284" s="153"/>
      <c r="D284" s="153"/>
      <c r="E284" s="154"/>
      <c r="F284" s="151">
        <f>F131</f>
        <v>0</v>
      </c>
      <c r="G284" s="152"/>
      <c r="H284" s="175"/>
      <c r="I284" s="176"/>
    </row>
    <row r="285" spans="1:9" ht="18">
      <c r="A285" s="38" t="s">
        <v>234</v>
      </c>
      <c r="B285" s="146" t="str">
        <f>B141</f>
        <v>סה"כ מערכת ענן לניטור, אנליזה, התראה ואכיפת אירועי שפיכת פסולת</v>
      </c>
      <c r="C285" s="142"/>
      <c r="D285" s="142"/>
      <c r="E285" s="142"/>
      <c r="F285" s="151">
        <f>F141</f>
        <v>0</v>
      </c>
      <c r="G285" s="152"/>
      <c r="H285" s="175"/>
      <c r="I285" s="176"/>
    </row>
    <row r="286" spans="1:9" ht="18">
      <c r="A286" s="39" t="s">
        <v>235</v>
      </c>
      <c r="B286" s="146" t="str">
        <f>B159</f>
        <v>סה"כ מולטימדיה וציוד מוקד</v>
      </c>
      <c r="C286" s="147"/>
      <c r="D286" s="147"/>
      <c r="E286" s="147"/>
      <c r="F286" s="151">
        <f>F159</f>
        <v>0</v>
      </c>
      <c r="G286" s="152"/>
      <c r="H286" s="175"/>
      <c r="I286" s="176"/>
    </row>
    <row r="287" spans="1:9" ht="18">
      <c r="A287" s="39" t="s">
        <v>236</v>
      </c>
      <c r="B287" s="146" t="str">
        <f>B171</f>
        <v>סה"כ מערכת תקשורת - ציוד ליבה</v>
      </c>
      <c r="C287" s="147"/>
      <c r="D287" s="147"/>
      <c r="E287" s="147"/>
      <c r="F287" s="151">
        <f>F171</f>
        <v>0</v>
      </c>
      <c r="G287" s="152"/>
      <c r="H287" s="175"/>
      <c r="I287" s="176"/>
    </row>
    <row r="288" spans="1:9" ht="18">
      <c r="A288" s="39" t="s">
        <v>237</v>
      </c>
      <c r="B288" s="148" t="str">
        <f>B185</f>
        <v>סה"כ מערכת תקשורת אלחוטית</v>
      </c>
      <c r="C288" s="149"/>
      <c r="D288" s="149"/>
      <c r="E288" s="150"/>
      <c r="F288" s="151">
        <f>F185</f>
        <v>0</v>
      </c>
      <c r="G288" s="152"/>
      <c r="H288" s="175"/>
      <c r="I288" s="176"/>
    </row>
    <row r="289" spans="1:9" ht="18">
      <c r="A289" s="39" t="s">
        <v>238</v>
      </c>
      <c r="B289" s="141" t="str">
        <f>B198</f>
        <v>סה"כ מערכת הגנת סייבר לרשת הביטחון</v>
      </c>
      <c r="C289" s="142"/>
      <c r="D289" s="142"/>
      <c r="E289" s="142"/>
      <c r="F289" s="151">
        <f>F198</f>
        <v>0</v>
      </c>
      <c r="G289" s="152"/>
      <c r="H289" s="175"/>
      <c r="I289" s="176"/>
    </row>
    <row r="290" spans="1:9" ht="18">
      <c r="A290" s="39" t="s">
        <v>239</v>
      </c>
      <c r="B290" s="141" t="str">
        <f>B224</f>
        <v>סה"כ כבילה</v>
      </c>
      <c r="C290" s="142"/>
      <c r="D290" s="142"/>
      <c r="E290" s="142"/>
      <c r="F290" s="151">
        <f>F224</f>
        <v>0</v>
      </c>
      <c r="G290" s="152"/>
      <c r="H290" s="175"/>
      <c r="I290" s="176"/>
    </row>
    <row r="291" spans="1:9" ht="18">
      <c r="A291" s="39" t="s">
        <v>240</v>
      </c>
      <c r="B291" s="141" t="str">
        <f>B238</f>
        <v>סה"כ חשמל</v>
      </c>
      <c r="C291" s="142"/>
      <c r="D291" s="142"/>
      <c r="E291" s="142"/>
      <c r="F291" s="151">
        <f>F238</f>
        <v>0</v>
      </c>
      <c r="G291" s="152"/>
      <c r="H291" s="175"/>
      <c r="I291" s="176"/>
    </row>
    <row r="292" spans="1:9" ht="18">
      <c r="A292" s="39" t="s">
        <v>241</v>
      </c>
      <c r="B292" s="141" t="str">
        <f>B247</f>
        <v>סה"כ ארונות תקשורת</v>
      </c>
      <c r="C292" s="142"/>
      <c r="D292" s="142"/>
      <c r="E292" s="142"/>
      <c r="F292" s="151">
        <f>F247</f>
        <v>0</v>
      </c>
      <c r="G292" s="152"/>
      <c r="H292" s="175"/>
      <c r="I292" s="176"/>
    </row>
    <row r="293" spans="1:9" ht="18">
      <c r="A293" s="83" t="s">
        <v>242</v>
      </c>
      <c r="B293" s="141" t="str">
        <f>B272</f>
        <v>סה"כ תרנים, עבודות ושונות</v>
      </c>
      <c r="C293" s="142"/>
      <c r="D293" s="142"/>
      <c r="E293" s="142"/>
      <c r="F293" s="151">
        <f>F272</f>
        <v>0</v>
      </c>
      <c r="G293" s="152"/>
      <c r="H293" s="175"/>
      <c r="I293" s="176"/>
    </row>
    <row r="294" spans="1:9" ht="18" thickBot="1">
      <c r="A294" s="83" t="s">
        <v>243</v>
      </c>
      <c r="B294" s="141" t="str">
        <f>B277</f>
        <v>סה"כ אחריות שרות ותחזוקה</v>
      </c>
      <c r="C294" s="142"/>
      <c r="D294" s="142"/>
      <c r="E294" s="142"/>
      <c r="F294" s="167">
        <f>F277</f>
        <v>0</v>
      </c>
      <c r="G294" s="168"/>
      <c r="H294" s="175"/>
      <c r="I294" s="176"/>
    </row>
    <row r="295" spans="1:9" ht="36" thickBot="1">
      <c r="A295" s="89" t="s">
        <v>244</v>
      </c>
      <c r="B295" s="143" t="s">
        <v>221</v>
      </c>
      <c r="C295" s="144"/>
      <c r="D295" s="145"/>
      <c r="E295" s="145"/>
      <c r="F295" s="177">
        <f>SUM(F280:F294)</f>
        <v>0</v>
      </c>
      <c r="G295" s="178"/>
      <c r="H295" s="178"/>
      <c r="I295" s="179"/>
    </row>
    <row r="296" spans="1:9" ht="18" hidden="1">
      <c r="A296" s="41"/>
      <c r="B296" s="42"/>
      <c r="C296" s="43"/>
      <c r="D296" s="43"/>
      <c r="E296" s="59">
        <v>0.17</v>
      </c>
      <c r="F296" s="171">
        <f>F295*E296</f>
        <v>0</v>
      </c>
      <c r="G296" s="172"/>
      <c r="H296" s="44"/>
      <c r="I296" s="40"/>
    </row>
    <row r="297" spans="1:9" ht="18" hidden="1" thickBot="1">
      <c r="A297" s="41"/>
      <c r="B297" s="42"/>
      <c r="C297" s="43"/>
      <c r="D297" s="43"/>
      <c r="E297" s="60" t="s">
        <v>38</v>
      </c>
      <c r="F297" s="169">
        <f>F296+F295</f>
        <v>0</v>
      </c>
      <c r="G297" s="170"/>
      <c r="H297" s="44"/>
      <c r="I297" s="40"/>
    </row>
    <row r="299" spans="2:5" ht="18">
      <c r="B299" s="15" t="s">
        <v>305</v>
      </c>
      <c r="E299" s="34" t="s">
        <v>19</v>
      </c>
    </row>
    <row r="300" ht="36">
      <c r="B300" s="15" t="s">
        <v>15</v>
      </c>
    </row>
    <row r="301" ht="54">
      <c r="B301" s="15" t="s">
        <v>318</v>
      </c>
    </row>
    <row r="302" ht="36">
      <c r="B302" s="15" t="s">
        <v>222</v>
      </c>
    </row>
  </sheetData>
  <sheetProtection selectLockedCells="1"/>
  <mergeCells count="41">
    <mergeCell ref="F297:G297"/>
    <mergeCell ref="F296:G296"/>
    <mergeCell ref="F286:G286"/>
    <mergeCell ref="F287:G287"/>
    <mergeCell ref="F288:G288"/>
    <mergeCell ref="H280:I294"/>
    <mergeCell ref="F280:G280"/>
    <mergeCell ref="F289:G289"/>
    <mergeCell ref="F290:G290"/>
    <mergeCell ref="F295:I295"/>
    <mergeCell ref="F293:G293"/>
    <mergeCell ref="F285:G285"/>
    <mergeCell ref="B289:E289"/>
    <mergeCell ref="B293:E293"/>
    <mergeCell ref="B294:E294"/>
    <mergeCell ref="B290:E290"/>
    <mergeCell ref="F294:G294"/>
    <mergeCell ref="A1:F1"/>
    <mergeCell ref="A3:I3"/>
    <mergeCell ref="G275:H275"/>
    <mergeCell ref="G276:H276"/>
    <mergeCell ref="I275:I276"/>
    <mergeCell ref="A6:I6"/>
    <mergeCell ref="F291:G291"/>
    <mergeCell ref="F292:G292"/>
    <mergeCell ref="F281:G281"/>
    <mergeCell ref="F282:G282"/>
    <mergeCell ref="F283:G283"/>
    <mergeCell ref="B282:E282"/>
    <mergeCell ref="B284:E284"/>
    <mergeCell ref="F284:G284"/>
    <mergeCell ref="B280:E280"/>
    <mergeCell ref="B295:E295"/>
    <mergeCell ref="B285:E285"/>
    <mergeCell ref="B286:E286"/>
    <mergeCell ref="B288:E288"/>
    <mergeCell ref="B287:E287"/>
    <mergeCell ref="B291:E291"/>
    <mergeCell ref="B292:E292"/>
    <mergeCell ref="B281:E281"/>
    <mergeCell ref="B283:E283"/>
  </mergeCells>
  <conditionalFormatting sqref="E2:I3 E1:H1 F67:I67 C109:C111 C198:C200 C224:C226 C238:C240 C247:C249 E5:I66 E68:I65536">
    <cfRule type="notContainsBlanks" priority="2" dxfId="0" stopIfTrue="1">
      <formula>LEN(TRIM(C1))&gt;0</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36" r:id="rId3"/>
  <rowBreaks count="1" manualBreakCount="1">
    <brk id="233"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ueser</cp:lastModifiedBy>
  <cp:lastPrinted>2017-09-05T06:59:29Z</cp:lastPrinted>
  <dcterms:created xsi:type="dcterms:W3CDTF">2011-09-26T05:50:59Z</dcterms:created>
  <dcterms:modified xsi:type="dcterms:W3CDTF">2021-04-29T12:41:23Z</dcterms:modified>
  <cp:category/>
  <cp:version/>
  <cp:contentType/>
  <cp:contentStatus/>
</cp:coreProperties>
</file>